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233.xml" ContentType="application/vnd.openxmlformats-officedocument.drawingml.chart+xml"/>
  <Override PartName="/xl/charts/chart232.xml" ContentType="application/vnd.openxmlformats-officedocument.drawingml.chart+xml"/>
  <Override PartName="/xl/charts/chart231.xml" ContentType="application/vnd.openxmlformats-officedocument.drawingml.chart+xml"/>
  <Override PartName="/xl/charts/chart230.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40.xml" ContentType="application/vnd.openxmlformats-officedocument.drawingml.chart+xml"/>
  <Override PartName="/xl/charts/chart239.xml" ContentType="application/vnd.openxmlformats-officedocument.drawingml.chart+xml"/>
  <Override PartName="/xl/charts/chart238.xml" ContentType="application/vnd.openxmlformats-officedocument.drawingml.chart+xml"/>
  <Override PartName="/xl/charts/chart237.xml" ContentType="application/vnd.openxmlformats-officedocument.drawingml.chart+xml"/>
  <Override PartName="/xl/charts/chart229.xml" ContentType="application/vnd.openxmlformats-officedocument.drawingml.chart+xml"/>
  <Override PartName="/xl/charts/chart228.xml" ContentType="application/vnd.openxmlformats-officedocument.drawingml.chart+xml"/>
  <Override PartName="/xl/charts/chart227.xml" ContentType="application/vnd.openxmlformats-officedocument.drawingml.chart+xml"/>
  <Override PartName="/xl/charts/chart219.xml" ContentType="application/vnd.openxmlformats-officedocument.drawingml.chart+xml"/>
  <Override PartName="/xl/charts/chart218.xml" ContentType="application/vnd.openxmlformats-officedocument.drawingml.chart+xml"/>
  <Override PartName="/xl/charts/chart217.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6.xml" ContentType="application/vnd.openxmlformats-officedocument.drawingml.chart+xml"/>
  <Override PartName="/xl/charts/chart225.xml" ContentType="application/vnd.openxmlformats-officedocument.drawingml.chart+xml"/>
  <Override PartName="/xl/charts/chart224.xml" ContentType="application/vnd.openxmlformats-officedocument.drawingml.chart+xml"/>
  <Override PartName="/xl/charts/chart223.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61.xml" ContentType="application/vnd.openxmlformats-officedocument.drawingml.chart+xml"/>
  <Override PartName="/xl/charts/chart260.xml" ContentType="application/vnd.openxmlformats-officedocument.drawingml.chart+xml"/>
  <Override PartName="/xl/charts/chart259.xml" ContentType="application/vnd.openxmlformats-officedocument.drawingml.chart+xml"/>
  <Override PartName="/xl/charts/chart258.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8.xml" ContentType="application/vnd.openxmlformats-officedocument.drawingml.chart+xml"/>
  <Override PartName="/xl/charts/chart267.xml" ContentType="application/vnd.openxmlformats-officedocument.drawingml.chart+xml"/>
  <Override PartName="/xl/charts/chart266.xml" ContentType="application/vnd.openxmlformats-officedocument.drawingml.chart+xml"/>
  <Override PartName="/xl/charts/chart265.xml" ContentType="application/vnd.openxmlformats-officedocument.drawingml.chart+xml"/>
  <Override PartName="/xl/charts/chart257.xml" ContentType="application/vnd.openxmlformats-officedocument.drawingml.chart+xml"/>
  <Override PartName="/xl/charts/chart256.xml" ContentType="application/vnd.openxmlformats-officedocument.drawingml.chart+xml"/>
  <Override PartName="/xl/charts/chart255.xml" ContentType="application/vnd.openxmlformats-officedocument.drawingml.chart+xml"/>
  <Override PartName="/xl/charts/chart247.xml" ContentType="application/vnd.openxmlformats-officedocument.drawingml.chart+xml"/>
  <Override PartName="/xl/charts/chart246.xml" ContentType="application/vnd.openxmlformats-officedocument.drawingml.chart+xml"/>
  <Override PartName="/xl/charts/chart245.xml" ContentType="application/vnd.openxmlformats-officedocument.drawingml.chart+xml"/>
  <Override PartName="/xl/charts/chart244.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4.xml" ContentType="application/vnd.openxmlformats-officedocument.drawingml.chart+xml"/>
  <Override PartName="/xl/charts/chart253.xml" ContentType="application/vnd.openxmlformats-officedocument.drawingml.chart+xml"/>
  <Override PartName="/xl/charts/chart252.xml" ContentType="application/vnd.openxmlformats-officedocument.drawingml.chart+xml"/>
  <Override PartName="/xl/charts/chart251.xml" ContentType="application/vnd.openxmlformats-officedocument.drawingml.chart+xml"/>
  <Override PartName="/xl/drawings/drawing12.xml" ContentType="application/vnd.openxmlformats-officedocument.drawing+xml"/>
  <Override PartName="/xl/charts/chart216.xml" ContentType="application/vnd.openxmlformats-officedocument.drawingml.chart+xml"/>
  <Override PartName="/xl/charts/chart215.xml" ContentType="application/vnd.openxmlformats-officedocument.drawingml.chart+xml"/>
  <Override PartName="/xl/charts/chart180.xml" ContentType="application/vnd.openxmlformats-officedocument.drawingml.chart+xml"/>
  <Override PartName="/xl/charts/chart179.xml" ContentType="application/vnd.openxmlformats-officedocument.drawingml.chart+xml"/>
  <Override PartName="/xl/charts/chart178.xml" ContentType="application/vnd.openxmlformats-officedocument.drawingml.chart+xml"/>
  <Override PartName="/xl/charts/chart177.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7.xml" ContentType="application/vnd.openxmlformats-officedocument.drawingml.chart+xml"/>
  <Override PartName="/xl/charts/chart186.xml" ContentType="application/vnd.openxmlformats-officedocument.drawingml.chart+xml"/>
  <Override PartName="/xl/charts/chart185.xml" ContentType="application/vnd.openxmlformats-officedocument.drawingml.chart+xml"/>
  <Override PartName="/xl/charts/chart184.xml" ContentType="application/vnd.openxmlformats-officedocument.drawingml.chart+xml"/>
  <Override PartName="/xl/charts/chart176.xml" ContentType="application/vnd.openxmlformats-officedocument.drawingml.chart+xml"/>
  <Override PartName="/xl/charts/chart175.xml" ContentType="application/vnd.openxmlformats-officedocument.drawingml.chart+xml"/>
  <Override PartName="/xl/charts/chart174.xml" ContentType="application/vnd.openxmlformats-officedocument.drawingml.chart+xml"/>
  <Override PartName="/xl/charts/chart168.xml" ContentType="application/vnd.openxmlformats-officedocument.drawingml.chart+xml"/>
  <Override PartName="/xl/charts/chart167.xml" ContentType="application/vnd.openxmlformats-officedocument.drawingml.chart+xml"/>
  <Override PartName="/xl/charts/chart166.xml" ContentType="application/vnd.openxmlformats-officedocument.drawingml.chart+xml"/>
  <Override PartName="/xl/charts/chart165.xml" ContentType="application/vnd.openxmlformats-officedocument.drawingml.chart+xml"/>
  <Override PartName="/xl/drawings/drawing11.xml" ContentType="application/vnd.openxmlformats-officedocument.drawing+xml"/>
  <Override PartName="/xl/charts/chart169.xml" ContentType="application/vnd.openxmlformats-officedocument.drawingml.chart+xml"/>
  <Override PartName="/xl/charts/chart173.xml" ContentType="application/vnd.openxmlformats-officedocument.drawingml.chart+xml"/>
  <Override PartName="/xl/charts/chart172.xml" ContentType="application/vnd.openxmlformats-officedocument.drawingml.chart+xml"/>
  <Override PartName="/xl/charts/chart171.xml" ContentType="application/vnd.openxmlformats-officedocument.drawingml.chart+xml"/>
  <Override PartName="/xl/charts/chart170.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207.xml" ContentType="application/vnd.openxmlformats-officedocument.drawingml.chart+xml"/>
  <Override PartName="/xl/charts/chart206.xml" ContentType="application/vnd.openxmlformats-officedocument.drawingml.chart+xml"/>
  <Override PartName="/xl/charts/chart205.xml" ContentType="application/vnd.openxmlformats-officedocument.drawingml.chart+xml"/>
  <Override PartName="/xl/charts/chart204.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4.xml" ContentType="application/vnd.openxmlformats-officedocument.drawingml.chart+xml"/>
  <Override PartName="/xl/charts/chart213.xml" ContentType="application/vnd.openxmlformats-officedocument.drawingml.chart+xml"/>
  <Override PartName="/xl/charts/chart212.xml" ContentType="application/vnd.openxmlformats-officedocument.drawingml.chart+xml"/>
  <Override PartName="/xl/charts/chart211.xml" ContentType="application/vnd.openxmlformats-officedocument.drawingml.chart+xml"/>
  <Override PartName="/xl/charts/chart203.xml" ContentType="application/vnd.openxmlformats-officedocument.drawingml.chart+xml"/>
  <Override PartName="/xl/charts/chart202.xml" ContentType="application/vnd.openxmlformats-officedocument.drawingml.chart+xml"/>
  <Override PartName="/xl/charts/chart201.xml" ContentType="application/vnd.openxmlformats-officedocument.drawingml.chart+xml"/>
  <Override PartName="/xl/charts/chart194.xml" ContentType="application/vnd.openxmlformats-officedocument.drawingml.chart+xml"/>
  <Override PartName="/xl/charts/chart193.xml" ContentType="application/vnd.openxmlformats-officedocument.drawingml.chart+xml"/>
  <Override PartName="/xl/charts/chart192.xml" ContentType="application/vnd.openxmlformats-officedocument.drawingml.chart+xml"/>
  <Override PartName="/xl/charts/chart191.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13.xml" ContentType="application/vnd.openxmlformats-officedocument.drawing+xml"/>
  <Override PartName="/xl/charts/chart340.xml" ContentType="application/vnd.openxmlformats-officedocument.drawingml.chart+xml"/>
  <Override PartName="/xl/charts/chart339.xml" ContentType="application/vnd.openxmlformats-officedocument.drawingml.chart+xml"/>
  <Override PartName="/xl/charts/chart338.xml" ContentType="application/vnd.openxmlformats-officedocument.drawingml.chart+xml"/>
  <Override PartName="/xl/charts/chart337.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drawings/drawing15.xml" ContentType="application/vnd.openxmlformats-officedocument.drawing+xml"/>
  <Override PartName="/xl/charts/chart336.xml" ContentType="application/vnd.openxmlformats-officedocument.drawingml.chart+xml"/>
  <Override PartName="/xl/charts/chart335.xml" ContentType="application/vnd.openxmlformats-officedocument.drawingml.chart+xml"/>
  <Override PartName="/xl/charts/chart328.xml" ContentType="application/vnd.openxmlformats-officedocument.drawingml.chart+xml"/>
  <Override PartName="/xl/charts/chart327.xml" ContentType="application/vnd.openxmlformats-officedocument.drawingml.chart+xml"/>
  <Override PartName="/xl/charts/chart326.xml" ContentType="application/vnd.openxmlformats-officedocument.drawingml.chart+xml"/>
  <Override PartName="/xl/charts/chart325.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4.xml" ContentType="application/vnd.openxmlformats-officedocument.drawing+xml"/>
  <Override PartName="/xl/charts/chart334.xml" ContentType="application/vnd.openxmlformats-officedocument.drawingml.chart+xml"/>
  <Override PartName="/xl/charts/chart333.xml" ContentType="application/vnd.openxmlformats-officedocument.drawingml.chart+xml"/>
  <Override PartName="/xl/charts/chart332.xml" ContentType="application/vnd.openxmlformats-officedocument.drawingml.chart+xml"/>
  <Override PartName="/xl/charts/chart331.xml" ContentType="application/vnd.openxmlformats-officedocument.drawingml.chart+xml"/>
  <Override PartName="/xl/charts/chart324.xml" ContentType="application/vnd.openxmlformats-officedocument.drawingml.chart+xml"/>
  <Override PartName="/xl/charts/chart323.xml" ContentType="application/vnd.openxmlformats-officedocument.drawingml.chart+xml"/>
  <Override PartName="/xl/charts/chart322.xml" ContentType="application/vnd.openxmlformats-officedocument.drawingml.chart+xml"/>
  <Override PartName="/xl/charts/chart287.xml" ContentType="application/vnd.openxmlformats-officedocument.drawingml.chart+xml"/>
  <Override PartName="/xl/charts/chart286.xml" ContentType="application/vnd.openxmlformats-officedocument.drawingml.chart+xml"/>
  <Override PartName="/xl/charts/chart285.xml" ContentType="application/vnd.openxmlformats-officedocument.drawingml.chart+xml"/>
  <Override PartName="/xl/charts/chart284.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4.xml" ContentType="application/vnd.openxmlformats-officedocument.drawingml.chart+xml"/>
  <Override PartName="/xl/charts/chart293.xml" ContentType="application/vnd.openxmlformats-officedocument.drawingml.chart+xml"/>
  <Override PartName="/xl/charts/chart292.xml" ContentType="application/vnd.openxmlformats-officedocument.drawingml.chart+xml"/>
  <Override PartName="/xl/charts/chart291.xml" ContentType="application/vnd.openxmlformats-officedocument.drawingml.chart+xml"/>
  <Override PartName="/xl/charts/chart283.xml" ContentType="application/vnd.openxmlformats-officedocument.drawingml.chart+xml"/>
  <Override PartName="/xl/charts/chart282.xml" ContentType="application/vnd.openxmlformats-officedocument.drawingml.chart+xml"/>
  <Override PartName="/xl/charts/chart281.xml" ContentType="application/vnd.openxmlformats-officedocument.drawingml.chart+xml"/>
  <Override PartName="/xl/charts/chart273.xml" ContentType="application/vnd.openxmlformats-officedocument.drawingml.chart+xml"/>
  <Override PartName="/xl/charts/chart272.xml" ContentType="application/vnd.openxmlformats-officedocument.drawingml.chart+xml"/>
  <Override PartName="/xl/charts/chart271.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80.xml" ContentType="application/vnd.openxmlformats-officedocument.drawingml.chart+xml"/>
  <Override PartName="/xl/charts/chart279.xml" ContentType="application/vnd.openxmlformats-officedocument.drawingml.chart+xml"/>
  <Override PartName="/xl/charts/chart278.xml" ContentType="application/vnd.openxmlformats-officedocument.drawingml.chart+xml"/>
  <Override PartName="/xl/charts/chart277.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314.xml" ContentType="application/vnd.openxmlformats-officedocument.drawingml.chart+xml"/>
  <Override PartName="/xl/charts/chart313.xml" ContentType="application/vnd.openxmlformats-officedocument.drawingml.chart+xml"/>
  <Override PartName="/xl/charts/chart312.xml" ContentType="application/vnd.openxmlformats-officedocument.drawingml.chart+xml"/>
  <Override PartName="/xl/charts/chart311.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21.xml" ContentType="application/vnd.openxmlformats-officedocument.drawingml.chart+xml"/>
  <Override PartName="/xl/charts/chart320.xml" ContentType="application/vnd.openxmlformats-officedocument.drawingml.chart+xml"/>
  <Override PartName="/xl/charts/chart319.xml" ContentType="application/vnd.openxmlformats-officedocument.drawingml.chart+xml"/>
  <Override PartName="/xl/charts/chart318.xml" ContentType="application/vnd.openxmlformats-officedocument.drawingml.chart+xml"/>
  <Override PartName="/xl/charts/chart310.xml" ContentType="application/vnd.openxmlformats-officedocument.drawingml.chart+xml"/>
  <Override PartName="/xl/charts/chart309.xml" ContentType="application/vnd.openxmlformats-officedocument.drawingml.chart+xml"/>
  <Override PartName="/xl/charts/chart308.xml" ContentType="application/vnd.openxmlformats-officedocument.drawingml.chart+xml"/>
  <Override PartName="/xl/charts/chart301.xml" ContentType="application/vnd.openxmlformats-officedocument.drawingml.chart+xml"/>
  <Override PartName="/xl/charts/chart300.xml" ContentType="application/vnd.openxmlformats-officedocument.drawingml.chart+xml"/>
  <Override PartName="/xl/charts/chart299.xml" ContentType="application/vnd.openxmlformats-officedocument.drawingml.chart+xml"/>
  <Override PartName="/xl/charts/chart298.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164.xml" ContentType="application/vnd.openxmlformats-officedocument.drawingml.chart+xml"/>
  <Override PartName="/xl/worksheets/sheet1.xml" ContentType="application/vnd.openxmlformats-officedocument.spreadsheetml.worksheet+xml"/>
  <Override PartName="/xl/charts/chart162.xml" ContentType="application/vnd.openxmlformats-officedocument.drawingml.chart+xml"/>
  <Override PartName="/xl/charts/chart37.xml" ContentType="application/vnd.openxmlformats-officedocument.drawingml.chart+xml"/>
  <Override PartName="/xl/drawings/drawing7.xml" ContentType="application/vnd.openxmlformats-officedocument.drawing+xml"/>
  <Override PartName="/xl/charts/chart36.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charts/chart33.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163.xml" ContentType="application/vnd.openxmlformats-officedocument.drawingml.chart+xml"/>
  <Override PartName="/xl/drawings/drawing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22.xml" ContentType="application/vnd.openxmlformats-officedocument.drawingml.chart+xml"/>
  <Override PartName="/xl/charts/chart21.xml" ContentType="application/vnd.openxmlformats-officedocument.drawingml.chart+xml"/>
  <Override PartName="/xl/charts/chart20.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2.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4.xml" ContentType="application/vnd.openxmlformats-officedocument.drawing+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harts/chart19.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69.xml" ContentType="application/vnd.openxmlformats-officedocument.drawingml.chart+xml"/>
  <Override PartName="/xl/charts/chart71.xml" ContentType="application/vnd.openxmlformats-officedocument.drawingml.chart+xml"/>
  <Override PartName="/xl/charts/chart127.xml" ContentType="application/vnd.openxmlformats-officedocument.drawingml.chart+xml"/>
  <Override PartName="/xl/drawings/drawing10.xml" ContentType="application/vnd.openxmlformats-officedocument.drawing+xml"/>
  <Override PartName="/xl/charts/chart126.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4.xml" ContentType="application/vnd.openxmlformats-officedocument.drawingml.chart+xml"/>
  <Override PartName="/xl/charts/chart133.xml" ContentType="application/vnd.openxmlformats-officedocument.drawingml.chart+xml"/>
  <Override PartName="/xl/charts/chart132.xml" ContentType="application/vnd.openxmlformats-officedocument.drawingml.chart+xml"/>
  <Override PartName="/xl/charts/chart131.xml" ContentType="application/vnd.openxmlformats-officedocument.drawingml.chart+xml"/>
  <Override PartName="/xl/charts/chart125.xml" ContentType="application/vnd.openxmlformats-officedocument.drawingml.chart+xml"/>
  <Override PartName="/xl/charts/chart124.xml" ContentType="application/vnd.openxmlformats-officedocument.drawingml.chart+xml"/>
  <Override PartName="/xl/charts/chart123.xml" ContentType="application/vnd.openxmlformats-officedocument.drawingml.chart+xml"/>
  <Override PartName="/xl/charts/chart116.xml" ContentType="application/vnd.openxmlformats-officedocument.drawingml.chart+xml"/>
  <Override PartName="/xl/charts/chart115.xml" ContentType="application/vnd.openxmlformats-officedocument.drawingml.chart+xml"/>
  <Override PartName="/xl/charts/chart114.xml" ContentType="application/vnd.openxmlformats-officedocument.drawingml.chart+xml"/>
  <Override PartName="/xl/charts/chart113.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54.xml" ContentType="application/vnd.openxmlformats-officedocument.drawingml.chart+xml"/>
  <Override PartName="/xl/charts/chart153.xml" ContentType="application/vnd.openxmlformats-officedocument.drawingml.chart+xml"/>
  <Override PartName="/xl/charts/chart152.xml" ContentType="application/vnd.openxmlformats-officedocument.drawingml.chart+xml"/>
  <Override PartName="/xl/charts/chart151.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61.xml" ContentType="application/vnd.openxmlformats-officedocument.drawingml.chart+xml"/>
  <Override PartName="/xl/charts/chart160.xml" ContentType="application/vnd.openxmlformats-officedocument.drawingml.chart+xml"/>
  <Override PartName="/xl/charts/chart159.xml" ContentType="application/vnd.openxmlformats-officedocument.drawingml.chart+xml"/>
  <Override PartName="/xl/charts/chart158.xml" ContentType="application/vnd.openxmlformats-officedocument.drawingml.chart+xml"/>
  <Override PartName="/xl/charts/chart150.xml" ContentType="application/vnd.openxmlformats-officedocument.drawingml.chart+xml"/>
  <Override PartName="/xl/charts/chart149.xml" ContentType="application/vnd.openxmlformats-officedocument.drawingml.chart+xml"/>
  <Override PartName="/xl/charts/chart148.xml" ContentType="application/vnd.openxmlformats-officedocument.drawingml.chart+xml"/>
  <Override PartName="/xl/charts/chart141.xml" ContentType="application/vnd.openxmlformats-officedocument.drawingml.chart+xml"/>
  <Override PartName="/xl/charts/chart140.xml" ContentType="application/vnd.openxmlformats-officedocument.drawingml.chart+xml"/>
  <Override PartName="/xl/charts/chart139.xml" ContentType="application/vnd.openxmlformats-officedocument.drawingml.chart+xml"/>
  <Override PartName="/xl/charts/chart138.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12.xml" ContentType="application/vnd.openxmlformats-officedocument.drawingml.chart+xml"/>
  <Override PartName="/xl/charts/chart70.xml" ContentType="application/vnd.openxmlformats-officedocument.drawingml.chart+xml"/>
  <Override PartName="/xl/charts/chart111.xml" ContentType="application/vnd.openxmlformats-officedocument.drawingml.chart+xml"/>
  <Override PartName="/xl/charts/chart79.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86.xml" ContentType="application/vnd.openxmlformats-officedocument.drawingml.chart+xml"/>
  <Override PartName="/xl/charts/chart78.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9.xml" ContentType="application/vnd.openxmlformats-officedocument.drawing+xml"/>
  <Override PartName="/xl/charts/chart87.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83.xml" ContentType="application/vnd.openxmlformats-officedocument.drawingml.chart+xml"/>
  <Override PartName="/xl/charts/chart82.xml" ContentType="application/vnd.openxmlformats-officedocument.drawingml.chart+xml"/>
  <Override PartName="/xl/charts/chart97.xml" ContentType="application/vnd.openxmlformats-officedocument.drawingml.chart+xml"/>
  <Override PartName="/xl/charts/chart96.xml" ContentType="application/vnd.openxmlformats-officedocument.drawingml.chart+xml"/>
  <Override PartName="/xl/charts/chart73.xml" ContentType="application/vnd.openxmlformats-officedocument.drawingml.chart+xml"/>
  <Override PartName="/xl/charts/chart103.xml" ContentType="application/vnd.openxmlformats-officedocument.drawingml.chart+xml"/>
  <Override PartName="/xl/charts/chart109.xml" ContentType="application/vnd.openxmlformats-officedocument.drawingml.chart+xml"/>
  <Override PartName="/xl/charts/chart98.xml" ContentType="application/vnd.openxmlformats-officedocument.drawingml.chart+xml"/>
  <Override PartName="/xl/charts/chart104.xml" ContentType="application/vnd.openxmlformats-officedocument.drawingml.chart+xml"/>
  <Override PartName="/xl/charts/chart108.xml" ContentType="application/vnd.openxmlformats-officedocument.drawingml.chart+xml"/>
  <Override PartName="/xl/charts/chart7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75.xml" ContentType="application/vnd.openxmlformats-officedocument.drawingml.chart+xml"/>
  <Override PartName="/xl/charts/chart101.xml" ContentType="application/vnd.openxmlformats-officedocument.drawingml.chart+xml"/>
  <Override PartName="/xl/charts/chart77.xml" ContentType="application/vnd.openxmlformats-officedocument.drawingml.chart+xml"/>
  <Override PartName="/xl/charts/chart99.xml" ContentType="application/vnd.openxmlformats-officedocument.drawingml.chart+xml"/>
  <Override PartName="/xl/charts/chart102.xml" ContentType="application/vnd.openxmlformats-officedocument.drawingml.chart+xml"/>
  <Override PartName="/xl/charts/chart110.xml" ContentType="application/vnd.openxmlformats-officedocument.drawingml.chart+xml"/>
  <Override PartName="/xl/charts/chart76.xml" ContentType="application/vnd.openxmlformats-officedocument.drawingml.chart+xml"/>
  <Override PartName="/xl/charts/chart72.xml" ContentType="application/vnd.openxmlformats-officedocument.drawingml.chart+xml"/>
  <Override PartName="/xl/charts/chart100.xml" ContentType="application/vnd.openxmlformats-officedocument.drawingml.chart+xml"/>
  <Override PartName="/xl/comments9.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xl/comments1.xml" ContentType="application/vnd.openxmlformats-officedocument.spreadsheetml.comments+xml"/>
  <Override PartName="/xl/comments3.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jcubillo\Desktop\"/>
    </mc:Choice>
  </mc:AlternateContent>
  <xr:revisionPtr revIDLastSave="0" documentId="8_{20385844-E4F6-445A-90A5-01F7678B8FE2}" xr6:coauthVersionLast="37" xr6:coauthVersionMax="37" xr10:uidLastSave="{00000000-0000-0000-0000-000000000000}"/>
  <bookViews>
    <workbookView xWindow="0" yWindow="0" windowWidth="20490" windowHeight="7485" tabRatio="886" activeTab="4" xr2:uid="{00000000-000D-0000-FFFF-FFFF00000000}"/>
  </bookViews>
  <sheets>
    <sheet name="1-Instrucciones" sheetId="33" r:id="rId1"/>
    <sheet name="2-Datos y otros" sheetId="34" r:id="rId2"/>
    <sheet name="3-Factor de emisión" sheetId="30" r:id="rId3"/>
    <sheet name="4-Datos generales" sheetId="29" r:id="rId4"/>
    <sheet name="5-Edificio 1" sheetId="3" r:id="rId5"/>
    <sheet name="6-Edificio 2" sheetId="20" r:id="rId6"/>
    <sheet name="7-Edificio 3" sheetId="23" r:id="rId7"/>
    <sheet name="8-Edificio 4" sheetId="21" r:id="rId8"/>
    <sheet name="9-Edificio 5" sheetId="22" r:id="rId9"/>
    <sheet name="10-edificio 6" sheetId="24" r:id="rId10"/>
    <sheet name="11-Edificio 7" sheetId="18" r:id="rId11"/>
    <sheet name="12-Edificio 8" sheetId="19" r:id="rId12"/>
    <sheet name="13-Edificio 9" sheetId="26" r:id="rId13"/>
    <sheet name="14-Edificio 10" sheetId="25" r:id="rId14"/>
    <sheet name="15-Consumo por edificio" sheetId="8" r:id="rId15"/>
    <sheet name="16-Consumo institucional" sheetId="27" r:id="rId16"/>
    <sheet name="17-Histórico" sheetId="31" r:id="rId17"/>
  </sheets>
  <definedNames>
    <definedName name="_xlnm.Print_Area" localSheetId="16">'17-Histórico'!$A$1:$J$44</definedName>
    <definedName name="_xlnm.Print_Area" localSheetId="0">'1-Instrucciones'!$A$1:$J$128</definedName>
    <definedName name="_xlnm.Print_Area" localSheetId="1">'2-Datos y otros'!$A$1:$M$26</definedName>
    <definedName name="_xlnm.Print_Area" localSheetId="3">'4-Datos generales'!$A$1:$L$25</definedName>
  </definedNames>
  <calcPr calcId="179021"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3" l="1"/>
  <c r="J15" i="3" s="1"/>
  <c r="I16" i="3"/>
  <c r="J16" i="3" s="1"/>
  <c r="I17" i="3"/>
  <c r="J17" i="3" s="1"/>
  <c r="I18" i="3"/>
  <c r="J18" i="3" s="1"/>
  <c r="I19" i="3"/>
  <c r="J19" i="3" s="1"/>
  <c r="I20" i="3"/>
  <c r="J20" i="3" s="1"/>
  <c r="I21" i="3"/>
  <c r="J21" i="3" s="1"/>
  <c r="I22" i="3"/>
  <c r="J22" i="3" s="1"/>
  <c r="I23" i="3"/>
  <c r="J23" i="3" s="1"/>
  <c r="I24" i="3"/>
  <c r="J24" i="3" s="1"/>
  <c r="I25" i="3"/>
  <c r="J25" i="3" s="1"/>
  <c r="H25" i="3" l="1"/>
  <c r="G25" i="3"/>
  <c r="H24" i="3"/>
  <c r="G24" i="3"/>
  <c r="H23" i="3"/>
  <c r="G23" i="3"/>
  <c r="H22" i="3"/>
  <c r="G22" i="3"/>
  <c r="H21" i="3"/>
  <c r="G21" i="3"/>
  <c r="H20" i="3"/>
  <c r="G20" i="3"/>
  <c r="H19" i="3"/>
  <c r="G19" i="3"/>
  <c r="H18" i="3"/>
  <c r="G18" i="3"/>
  <c r="H17" i="3"/>
  <c r="G17" i="3"/>
  <c r="H16" i="3"/>
  <c r="G16" i="3"/>
  <c r="H15" i="3"/>
  <c r="G15" i="3"/>
  <c r="I14" i="3"/>
  <c r="J14" i="3" s="1"/>
  <c r="J27" i="3" s="1"/>
  <c r="H14" i="3"/>
  <c r="G14" i="3"/>
  <c r="J26" i="3" l="1"/>
  <c r="B11" i="27"/>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I25" i="25"/>
  <c r="J25" i="25" s="1"/>
  <c r="H25" i="25"/>
  <c r="G25" i="25"/>
  <c r="I24" i="25"/>
  <c r="J24" i="25" s="1"/>
  <c r="H24" i="25"/>
  <c r="G24" i="25"/>
  <c r="I23" i="25"/>
  <c r="J23" i="25" s="1"/>
  <c r="H23" i="25"/>
  <c r="G23" i="25"/>
  <c r="I22" i="25"/>
  <c r="J22" i="25" s="1"/>
  <c r="H22" i="25"/>
  <c r="G22" i="25"/>
  <c r="I21" i="25"/>
  <c r="J21" i="25" s="1"/>
  <c r="H21" i="25"/>
  <c r="G21" i="25"/>
  <c r="I20" i="25"/>
  <c r="J20" i="25" s="1"/>
  <c r="H20" i="25"/>
  <c r="G20" i="25"/>
  <c r="I19" i="25"/>
  <c r="J19" i="25" s="1"/>
  <c r="H19" i="25"/>
  <c r="G19" i="25"/>
  <c r="I18" i="25"/>
  <c r="J18" i="25" s="1"/>
  <c r="H18" i="25"/>
  <c r="G18" i="25"/>
  <c r="I17" i="25"/>
  <c r="J17" i="25" s="1"/>
  <c r="H17" i="25"/>
  <c r="G17" i="25"/>
  <c r="I16" i="25"/>
  <c r="J16" i="25" s="1"/>
  <c r="H16" i="25"/>
  <c r="G16" i="25"/>
  <c r="I15" i="25"/>
  <c r="J15" i="25" s="1"/>
  <c r="H15" i="25"/>
  <c r="G15" i="25"/>
  <c r="I14" i="25"/>
  <c r="J14" i="25" s="1"/>
  <c r="H14" i="25"/>
  <c r="G14" i="25"/>
  <c r="D3" i="25"/>
  <c r="F27" i="26"/>
  <c r="G17" i="8" s="1"/>
  <c r="E27" i="26"/>
  <c r="F17" i="8" s="1"/>
  <c r="D27" i="26"/>
  <c r="E17" i="8" s="1"/>
  <c r="C27" i="26"/>
  <c r="B27" i="26"/>
  <c r="C17" i="8" s="1"/>
  <c r="D26" i="26"/>
  <c r="C26" i="26"/>
  <c r="B26" i="26"/>
  <c r="I25" i="26"/>
  <c r="J25" i="26" s="1"/>
  <c r="H25" i="26"/>
  <c r="G25" i="26"/>
  <c r="I24" i="26"/>
  <c r="J24" i="26" s="1"/>
  <c r="H24" i="26"/>
  <c r="G24" i="26"/>
  <c r="I23" i="26"/>
  <c r="J23" i="26" s="1"/>
  <c r="H23" i="26"/>
  <c r="G23" i="26"/>
  <c r="I22" i="26"/>
  <c r="J22" i="26" s="1"/>
  <c r="H22" i="26"/>
  <c r="G22" i="26"/>
  <c r="I21" i="26"/>
  <c r="J21" i="26" s="1"/>
  <c r="H21" i="26"/>
  <c r="G21" i="26"/>
  <c r="I20" i="26"/>
  <c r="J20" i="26" s="1"/>
  <c r="H20" i="26"/>
  <c r="G20" i="26"/>
  <c r="I19" i="26"/>
  <c r="J19" i="26" s="1"/>
  <c r="H19" i="26"/>
  <c r="G19" i="26"/>
  <c r="I18" i="26"/>
  <c r="J18" i="26" s="1"/>
  <c r="H18" i="26"/>
  <c r="G18" i="26"/>
  <c r="I17" i="26"/>
  <c r="J17" i="26" s="1"/>
  <c r="H17" i="26"/>
  <c r="G17" i="26"/>
  <c r="I16" i="26"/>
  <c r="J16" i="26" s="1"/>
  <c r="H16" i="26"/>
  <c r="G16" i="26"/>
  <c r="I15" i="26"/>
  <c r="J15" i="26" s="1"/>
  <c r="H15" i="26"/>
  <c r="G15" i="26"/>
  <c r="I14" i="26"/>
  <c r="J14" i="26" s="1"/>
  <c r="H14" i="26"/>
  <c r="G14" i="26"/>
  <c r="D3" i="26"/>
  <c r="F27" i="19"/>
  <c r="G16" i="8" s="1"/>
  <c r="E27" i="19"/>
  <c r="F16" i="8" s="1"/>
  <c r="D27" i="19"/>
  <c r="E16" i="8" s="1"/>
  <c r="C27" i="19"/>
  <c r="B27" i="19"/>
  <c r="C16" i="8" s="1"/>
  <c r="D26" i="19"/>
  <c r="C26" i="19"/>
  <c r="D16" i="8" s="1"/>
  <c r="B26" i="19"/>
  <c r="I25" i="19"/>
  <c r="J25" i="19" s="1"/>
  <c r="H25" i="19"/>
  <c r="G25" i="19"/>
  <c r="I24" i="19"/>
  <c r="J24" i="19" s="1"/>
  <c r="H24" i="19"/>
  <c r="G24" i="19"/>
  <c r="I23" i="19"/>
  <c r="J23" i="19" s="1"/>
  <c r="H23" i="19"/>
  <c r="G23" i="19"/>
  <c r="I22" i="19"/>
  <c r="J22" i="19" s="1"/>
  <c r="H22" i="19"/>
  <c r="G22" i="19"/>
  <c r="I21" i="19"/>
  <c r="J21" i="19" s="1"/>
  <c r="H21" i="19"/>
  <c r="G21" i="19"/>
  <c r="I20" i="19"/>
  <c r="J20" i="19" s="1"/>
  <c r="H20" i="19"/>
  <c r="G20" i="19"/>
  <c r="I19" i="19"/>
  <c r="J19" i="19" s="1"/>
  <c r="H19" i="19"/>
  <c r="G19" i="19"/>
  <c r="I18" i="19"/>
  <c r="J18" i="19" s="1"/>
  <c r="H18" i="19"/>
  <c r="G18" i="19"/>
  <c r="I17" i="19"/>
  <c r="J17" i="19" s="1"/>
  <c r="H17" i="19"/>
  <c r="G17" i="19"/>
  <c r="I16" i="19"/>
  <c r="J16" i="19" s="1"/>
  <c r="H16" i="19"/>
  <c r="G16" i="19"/>
  <c r="I15" i="19"/>
  <c r="J15" i="19" s="1"/>
  <c r="H15" i="19"/>
  <c r="G15" i="19"/>
  <c r="I14" i="19"/>
  <c r="J14" i="19" s="1"/>
  <c r="H14" i="19"/>
  <c r="G14" i="19"/>
  <c r="D3" i="19"/>
  <c r="F27" i="18"/>
  <c r="G15" i="8" s="1"/>
  <c r="E27" i="18"/>
  <c r="F15" i="8" s="1"/>
  <c r="D27" i="18"/>
  <c r="E15" i="8" s="1"/>
  <c r="C27" i="18"/>
  <c r="B27" i="18"/>
  <c r="C15" i="8" s="1"/>
  <c r="D26" i="18"/>
  <c r="C26" i="18"/>
  <c r="D15" i="8" s="1"/>
  <c r="B26" i="18"/>
  <c r="I25" i="18"/>
  <c r="J25" i="18" s="1"/>
  <c r="H25" i="18"/>
  <c r="G25" i="18"/>
  <c r="I24" i="18"/>
  <c r="J24" i="18" s="1"/>
  <c r="H24" i="18"/>
  <c r="G24" i="18"/>
  <c r="I23" i="18"/>
  <c r="J23" i="18" s="1"/>
  <c r="H23" i="18"/>
  <c r="G23" i="18"/>
  <c r="I22" i="18"/>
  <c r="J22" i="18" s="1"/>
  <c r="H22" i="18"/>
  <c r="G22" i="18"/>
  <c r="I21" i="18"/>
  <c r="J21" i="18" s="1"/>
  <c r="H21" i="18"/>
  <c r="G21" i="18"/>
  <c r="I20" i="18"/>
  <c r="J20" i="18" s="1"/>
  <c r="H20" i="18"/>
  <c r="G20" i="18"/>
  <c r="I19" i="18"/>
  <c r="J19" i="18" s="1"/>
  <c r="H19" i="18"/>
  <c r="G19" i="18"/>
  <c r="I18" i="18"/>
  <c r="J18" i="18" s="1"/>
  <c r="H18" i="18"/>
  <c r="G18" i="18"/>
  <c r="I17" i="18"/>
  <c r="J17" i="18" s="1"/>
  <c r="H17" i="18"/>
  <c r="G17" i="18"/>
  <c r="I16" i="18"/>
  <c r="J16" i="18" s="1"/>
  <c r="H16" i="18"/>
  <c r="G16" i="18"/>
  <c r="I15" i="18"/>
  <c r="J15" i="18" s="1"/>
  <c r="H15" i="18"/>
  <c r="G15" i="18"/>
  <c r="I14" i="18"/>
  <c r="J14" i="18" s="1"/>
  <c r="H14" i="18"/>
  <c r="G14" i="18"/>
  <c r="D3" i="18"/>
  <c r="F27" i="24"/>
  <c r="G14" i="8" s="1"/>
  <c r="E27" i="24"/>
  <c r="F14" i="8" s="1"/>
  <c r="D27" i="24"/>
  <c r="E14" i="8" s="1"/>
  <c r="C27" i="24"/>
  <c r="B27" i="24"/>
  <c r="C14" i="8" s="1"/>
  <c r="D26" i="24"/>
  <c r="C26" i="24"/>
  <c r="D14" i="8" s="1"/>
  <c r="B26" i="24"/>
  <c r="I25" i="24"/>
  <c r="J25" i="24" s="1"/>
  <c r="H25" i="24"/>
  <c r="G25" i="24"/>
  <c r="I24" i="24"/>
  <c r="J24" i="24" s="1"/>
  <c r="H24" i="24"/>
  <c r="G24" i="24"/>
  <c r="I23" i="24"/>
  <c r="J23" i="24" s="1"/>
  <c r="H23" i="24"/>
  <c r="G23" i="24"/>
  <c r="I22" i="24"/>
  <c r="J22" i="24" s="1"/>
  <c r="H22" i="24"/>
  <c r="G22" i="24"/>
  <c r="I21" i="24"/>
  <c r="J21" i="24" s="1"/>
  <c r="H21" i="24"/>
  <c r="G21" i="24"/>
  <c r="I20" i="24"/>
  <c r="J20" i="24" s="1"/>
  <c r="H20" i="24"/>
  <c r="G20" i="24"/>
  <c r="I19" i="24"/>
  <c r="J19" i="24" s="1"/>
  <c r="H19" i="24"/>
  <c r="G19" i="24"/>
  <c r="I18" i="24"/>
  <c r="J18" i="24" s="1"/>
  <c r="H18" i="24"/>
  <c r="G18" i="24"/>
  <c r="I17" i="24"/>
  <c r="J17" i="24" s="1"/>
  <c r="H17" i="24"/>
  <c r="G17" i="24"/>
  <c r="I16" i="24"/>
  <c r="J16" i="24" s="1"/>
  <c r="H16" i="24"/>
  <c r="G16" i="24"/>
  <c r="I15" i="24"/>
  <c r="J15" i="24" s="1"/>
  <c r="H15" i="24"/>
  <c r="G15" i="24"/>
  <c r="I14" i="24"/>
  <c r="J14" i="24" s="1"/>
  <c r="H14" i="24"/>
  <c r="G14" i="24"/>
  <c r="D3" i="24"/>
  <c r="F27" i="22"/>
  <c r="G13" i="8" s="1"/>
  <c r="E27" i="22"/>
  <c r="F13" i="8" s="1"/>
  <c r="D27" i="22"/>
  <c r="E13" i="8" s="1"/>
  <c r="C27" i="22"/>
  <c r="B27" i="22"/>
  <c r="C13" i="8" s="1"/>
  <c r="D26" i="22"/>
  <c r="C26" i="22"/>
  <c r="B26" i="22"/>
  <c r="I25" i="22"/>
  <c r="J25" i="22" s="1"/>
  <c r="H25" i="22"/>
  <c r="G25" i="22"/>
  <c r="I24" i="22"/>
  <c r="J24" i="22" s="1"/>
  <c r="H24" i="22"/>
  <c r="G24" i="22"/>
  <c r="I23" i="22"/>
  <c r="J23" i="22" s="1"/>
  <c r="H23" i="22"/>
  <c r="G23" i="22"/>
  <c r="I22" i="22"/>
  <c r="J22" i="22" s="1"/>
  <c r="H22" i="22"/>
  <c r="G22" i="22"/>
  <c r="I21" i="22"/>
  <c r="J21" i="22" s="1"/>
  <c r="H21" i="22"/>
  <c r="G21" i="22"/>
  <c r="I20" i="22"/>
  <c r="J20" i="22" s="1"/>
  <c r="H20" i="22"/>
  <c r="G20" i="22"/>
  <c r="I19" i="22"/>
  <c r="J19" i="22" s="1"/>
  <c r="H19" i="22"/>
  <c r="G19" i="22"/>
  <c r="I18" i="22"/>
  <c r="J18" i="22" s="1"/>
  <c r="H18" i="22"/>
  <c r="G18" i="22"/>
  <c r="I17" i="22"/>
  <c r="J17" i="22" s="1"/>
  <c r="H17" i="22"/>
  <c r="G17" i="22"/>
  <c r="I16" i="22"/>
  <c r="J16" i="22" s="1"/>
  <c r="H16" i="22"/>
  <c r="G16" i="22"/>
  <c r="I15" i="22"/>
  <c r="J15" i="22" s="1"/>
  <c r="H15" i="22"/>
  <c r="G15" i="22"/>
  <c r="I14" i="22"/>
  <c r="J14" i="22" s="1"/>
  <c r="H14" i="22"/>
  <c r="G14" i="22"/>
  <c r="D3" i="22"/>
  <c r="F27" i="21"/>
  <c r="G12" i="8" s="1"/>
  <c r="E27" i="21"/>
  <c r="F12" i="8" s="1"/>
  <c r="D27" i="21"/>
  <c r="E12" i="8" s="1"/>
  <c r="C27" i="21"/>
  <c r="B27" i="21"/>
  <c r="C12" i="8" s="1"/>
  <c r="D26" i="21"/>
  <c r="C26" i="21"/>
  <c r="D12" i="8" s="1"/>
  <c r="B26" i="21"/>
  <c r="I25" i="21"/>
  <c r="J25" i="21" s="1"/>
  <c r="H25" i="21"/>
  <c r="G25" i="21"/>
  <c r="I24" i="21"/>
  <c r="J24" i="21" s="1"/>
  <c r="H24" i="21"/>
  <c r="G24" i="21"/>
  <c r="I23" i="21"/>
  <c r="J23" i="21" s="1"/>
  <c r="H23" i="21"/>
  <c r="G23" i="21"/>
  <c r="I22" i="21"/>
  <c r="J22" i="21" s="1"/>
  <c r="H22" i="21"/>
  <c r="G22" i="21"/>
  <c r="I21" i="21"/>
  <c r="J21" i="21" s="1"/>
  <c r="H21" i="21"/>
  <c r="G21" i="21"/>
  <c r="I20" i="21"/>
  <c r="J20" i="21" s="1"/>
  <c r="H20" i="21"/>
  <c r="G20" i="21"/>
  <c r="I19" i="21"/>
  <c r="J19" i="21" s="1"/>
  <c r="H19" i="21"/>
  <c r="G19" i="21"/>
  <c r="I18" i="21"/>
  <c r="J18" i="21" s="1"/>
  <c r="H18" i="21"/>
  <c r="G18" i="21"/>
  <c r="I17" i="21"/>
  <c r="J17" i="21" s="1"/>
  <c r="H17" i="21"/>
  <c r="G17" i="21"/>
  <c r="I16" i="21"/>
  <c r="J16" i="21" s="1"/>
  <c r="H16" i="21"/>
  <c r="G16" i="21"/>
  <c r="I15" i="21"/>
  <c r="J15" i="21" s="1"/>
  <c r="H15" i="21"/>
  <c r="G15" i="21"/>
  <c r="I14" i="21"/>
  <c r="J14" i="21" s="1"/>
  <c r="H14" i="21"/>
  <c r="G14" i="21"/>
  <c r="D3" i="21"/>
  <c r="F27" i="23"/>
  <c r="G11" i="8" s="1"/>
  <c r="E27" i="23"/>
  <c r="F11" i="8" s="1"/>
  <c r="D27" i="23"/>
  <c r="E11" i="8" s="1"/>
  <c r="C27" i="23"/>
  <c r="B27" i="23"/>
  <c r="C11" i="8" s="1"/>
  <c r="D26" i="23"/>
  <c r="C26" i="23"/>
  <c r="B26" i="23"/>
  <c r="I25" i="23"/>
  <c r="J25" i="23" s="1"/>
  <c r="H25" i="23"/>
  <c r="G25" i="23"/>
  <c r="I24" i="23"/>
  <c r="J24" i="23" s="1"/>
  <c r="H24" i="23"/>
  <c r="G24" i="23"/>
  <c r="I23" i="23"/>
  <c r="J23" i="23" s="1"/>
  <c r="H23" i="23"/>
  <c r="G23" i="23"/>
  <c r="I22" i="23"/>
  <c r="J22" i="23" s="1"/>
  <c r="H22" i="23"/>
  <c r="G22" i="23"/>
  <c r="I21" i="23"/>
  <c r="J21" i="23" s="1"/>
  <c r="H21" i="23"/>
  <c r="G21" i="23"/>
  <c r="I20" i="23"/>
  <c r="J20" i="23" s="1"/>
  <c r="H20" i="23"/>
  <c r="G20" i="23"/>
  <c r="I19" i="23"/>
  <c r="J19" i="23" s="1"/>
  <c r="H19" i="23"/>
  <c r="G19" i="23"/>
  <c r="I18" i="23"/>
  <c r="J18" i="23" s="1"/>
  <c r="H18" i="23"/>
  <c r="G18" i="23"/>
  <c r="I17" i="23"/>
  <c r="J17" i="23" s="1"/>
  <c r="H17" i="23"/>
  <c r="G17" i="23"/>
  <c r="I16" i="23"/>
  <c r="J16" i="23" s="1"/>
  <c r="H16" i="23"/>
  <c r="G16" i="23"/>
  <c r="I15" i="23"/>
  <c r="J15" i="23" s="1"/>
  <c r="H15" i="23"/>
  <c r="G15" i="23"/>
  <c r="I14" i="23"/>
  <c r="J14" i="23" s="1"/>
  <c r="H14" i="23"/>
  <c r="G14" i="23"/>
  <c r="D3" i="23"/>
  <c r="F27" i="20"/>
  <c r="G10" i="8" s="1"/>
  <c r="E27" i="20"/>
  <c r="F10" i="8" s="1"/>
  <c r="D27" i="20"/>
  <c r="E10" i="8" s="1"/>
  <c r="C27" i="20"/>
  <c r="B27" i="20"/>
  <c r="C10" i="8" s="1"/>
  <c r="D26" i="20"/>
  <c r="C26" i="20"/>
  <c r="D10" i="8" s="1"/>
  <c r="B26" i="20"/>
  <c r="I25" i="20"/>
  <c r="J25" i="20" s="1"/>
  <c r="H25" i="20"/>
  <c r="G25" i="20"/>
  <c r="I24" i="20"/>
  <c r="J24" i="20" s="1"/>
  <c r="H24" i="20"/>
  <c r="G24" i="20"/>
  <c r="I23" i="20"/>
  <c r="J23" i="20" s="1"/>
  <c r="H23" i="20"/>
  <c r="G23" i="20"/>
  <c r="I22" i="20"/>
  <c r="J22" i="20" s="1"/>
  <c r="H22" i="20"/>
  <c r="G22" i="20"/>
  <c r="I21" i="20"/>
  <c r="J21" i="20" s="1"/>
  <c r="H21" i="20"/>
  <c r="G21" i="20"/>
  <c r="I20" i="20"/>
  <c r="J20" i="20" s="1"/>
  <c r="H20" i="20"/>
  <c r="G20" i="20"/>
  <c r="I19" i="20"/>
  <c r="J19" i="20" s="1"/>
  <c r="H19" i="20"/>
  <c r="G19" i="20"/>
  <c r="I18" i="20"/>
  <c r="J18" i="20" s="1"/>
  <c r="H18" i="20"/>
  <c r="G18" i="20"/>
  <c r="I17" i="20"/>
  <c r="J17" i="20" s="1"/>
  <c r="H17" i="20"/>
  <c r="G17" i="20"/>
  <c r="I16" i="20"/>
  <c r="J16" i="20" s="1"/>
  <c r="H16" i="20"/>
  <c r="G16" i="20"/>
  <c r="I15" i="20"/>
  <c r="J15" i="20" s="1"/>
  <c r="H15" i="20"/>
  <c r="G15" i="20"/>
  <c r="I14" i="20"/>
  <c r="J14" i="20" s="1"/>
  <c r="H14" i="20"/>
  <c r="G14" i="20"/>
  <c r="D3" i="20"/>
  <c r="D11" i="8"/>
  <c r="D13" i="8"/>
  <c r="D17" i="8"/>
  <c r="C26" i="3"/>
  <c r="D9" i="8" s="1"/>
  <c r="J27" i="20" l="1"/>
  <c r="J26" i="20"/>
  <c r="J27" i="21"/>
  <c r="J26" i="21"/>
  <c r="J27" i="19"/>
  <c r="J26" i="19"/>
  <c r="J27" i="25"/>
  <c r="J26" i="25"/>
  <c r="J12" i="27"/>
  <c r="J14" i="27"/>
  <c r="J16" i="27"/>
  <c r="J18" i="27"/>
  <c r="J20" i="27"/>
  <c r="J27" i="23"/>
  <c r="J26" i="23"/>
  <c r="J27" i="22"/>
  <c r="J26" i="22"/>
  <c r="J27" i="18"/>
  <c r="J26" i="18"/>
  <c r="J27" i="26"/>
  <c r="J26" i="26"/>
  <c r="J11" i="27"/>
  <c r="J13" i="27"/>
  <c r="J15" i="27"/>
  <c r="J17" i="27"/>
  <c r="J19" i="27"/>
  <c r="J21" i="27"/>
  <c r="J27" i="24"/>
  <c r="J26" i="24"/>
  <c r="J10" i="27"/>
  <c r="H21" i="27"/>
  <c r="H20" i="27"/>
  <c r="H19" i="27"/>
  <c r="I27" i="26"/>
  <c r="J17" i="8" s="1"/>
  <c r="G27" i="22"/>
  <c r="H13" i="8" s="1"/>
  <c r="K13" i="8" s="1"/>
  <c r="L13" i="8" s="1"/>
  <c r="H27" i="19"/>
  <c r="I16" i="8" s="1"/>
  <c r="G27" i="26"/>
  <c r="H17" i="8" s="1"/>
  <c r="K17" i="8" s="1"/>
  <c r="L17" i="8" s="1"/>
  <c r="G27" i="18"/>
  <c r="H15" i="8" s="1"/>
  <c r="K15" i="8" s="1"/>
  <c r="L15" i="8" s="1"/>
  <c r="H27" i="18"/>
  <c r="I15" i="8" s="1"/>
  <c r="H17" i="27"/>
  <c r="H18" i="27"/>
  <c r="H16" i="27"/>
  <c r="H14" i="27"/>
  <c r="H12" i="27"/>
  <c r="H15" i="27"/>
  <c r="H13" i="27"/>
  <c r="G27" i="21"/>
  <c r="H12" i="8" s="1"/>
  <c r="K12" i="8" s="1"/>
  <c r="L12" i="8" s="1"/>
  <c r="I27" i="21"/>
  <c r="J12" i="8" s="1"/>
  <c r="H27" i="21"/>
  <c r="I12" i="8" s="1"/>
  <c r="H27" i="22"/>
  <c r="I13" i="8" s="1"/>
  <c r="G27" i="24"/>
  <c r="H14" i="8" s="1"/>
  <c r="K14" i="8" s="1"/>
  <c r="L14" i="8" s="1"/>
  <c r="I27" i="24"/>
  <c r="J14" i="8" s="1"/>
  <c r="H27" i="24"/>
  <c r="G27" i="19"/>
  <c r="H16" i="8" s="1"/>
  <c r="K16" i="8" s="1"/>
  <c r="L16" i="8" s="1"/>
  <c r="H27" i="26"/>
  <c r="I17" i="8" s="1"/>
  <c r="G27" i="25"/>
  <c r="H18" i="8" s="1"/>
  <c r="K18" i="8" s="1"/>
  <c r="L18" i="8" s="1"/>
  <c r="I27" i="25"/>
  <c r="J18" i="8" s="1"/>
  <c r="H27" i="25"/>
  <c r="I18" i="8" s="1"/>
  <c r="I27" i="18"/>
  <c r="J15" i="8" s="1"/>
  <c r="I27" i="19"/>
  <c r="J16" i="8" s="1"/>
  <c r="G27" i="23"/>
  <c r="H11" i="8" s="1"/>
  <c r="K11" i="8" s="1"/>
  <c r="L11" i="8" s="1"/>
  <c r="I27" i="23"/>
  <c r="J11" i="8" s="1"/>
  <c r="H10" i="27"/>
  <c r="H27" i="23"/>
  <c r="I11" i="8" s="1"/>
  <c r="H11" i="27"/>
  <c r="G27" i="20"/>
  <c r="H10" i="8" s="1"/>
  <c r="K10" i="8" s="1"/>
  <c r="L10" i="8" s="1"/>
  <c r="G21" i="27"/>
  <c r="G19" i="27"/>
  <c r="G17" i="27"/>
  <c r="G15" i="27"/>
  <c r="G13" i="27"/>
  <c r="G11" i="27"/>
  <c r="I27" i="22"/>
  <c r="J13" i="8" s="1"/>
  <c r="I26" i="26"/>
  <c r="G10" i="27"/>
  <c r="G20" i="27"/>
  <c r="G18" i="27"/>
  <c r="G16" i="27"/>
  <c r="G14" i="27"/>
  <c r="G12" i="27"/>
  <c r="F23" i="27"/>
  <c r="E23" i="27"/>
  <c r="I27" i="20"/>
  <c r="J10" i="8" s="1"/>
  <c r="H27" i="20"/>
  <c r="I10" i="8" s="1"/>
  <c r="I26" i="25"/>
  <c r="I26" i="19"/>
  <c r="I26" i="18"/>
  <c r="I26" i="24"/>
  <c r="I26" i="22"/>
  <c r="I26" i="21"/>
  <c r="I26" i="23"/>
  <c r="I26" i="20"/>
  <c r="I14" i="8"/>
  <c r="J22" i="27" l="1"/>
  <c r="C3" i="31"/>
  <c r="B3" i="27"/>
  <c r="C23" i="27"/>
  <c r="A28" i="8"/>
  <c r="B18" i="8"/>
  <c r="B17" i="8"/>
  <c r="B16" i="8"/>
  <c r="B15" i="8"/>
  <c r="B14" i="8"/>
  <c r="B12" i="8"/>
  <c r="B11" i="8"/>
  <c r="B13" i="8"/>
  <c r="B10" i="8"/>
  <c r="B9" i="8"/>
  <c r="C3" i="8"/>
  <c r="D26" i="3"/>
  <c r="C27" i="3"/>
  <c r="D27" i="3"/>
  <c r="E9" i="8" s="1"/>
  <c r="E27" i="3"/>
  <c r="F9" i="8" s="1"/>
  <c r="F19" i="8" s="1"/>
  <c r="F27" i="3"/>
  <c r="G9" i="8" s="1"/>
  <c r="G19" i="8" s="1"/>
  <c r="B27" i="3"/>
  <c r="C9" i="8" s="1"/>
  <c r="B26" i="3"/>
  <c r="I11" i="27"/>
  <c r="I12" i="27"/>
  <c r="I13" i="27"/>
  <c r="I14" i="27"/>
  <c r="I15" i="27"/>
  <c r="I16" i="27"/>
  <c r="I17" i="27"/>
  <c r="I18" i="27"/>
  <c r="I19" i="27"/>
  <c r="I20" i="27"/>
  <c r="I21" i="27"/>
  <c r="I10" i="27"/>
  <c r="K10" i="27" l="1"/>
  <c r="K20" i="27"/>
  <c r="K18" i="27"/>
  <c r="K16" i="27"/>
  <c r="K14" i="27"/>
  <c r="K12" i="27"/>
  <c r="K21" i="27"/>
  <c r="K19" i="27"/>
  <c r="K17" i="27"/>
  <c r="K15" i="27"/>
  <c r="K13" i="27"/>
  <c r="K11" i="27"/>
  <c r="B23" i="27"/>
  <c r="C19" i="8"/>
  <c r="D23" i="27"/>
  <c r="B22" i="27"/>
  <c r="D22" i="27"/>
  <c r="D19" i="8"/>
  <c r="I26" i="3"/>
  <c r="E19" i="8"/>
  <c r="G27" i="3"/>
  <c r="H9" i="8" s="1"/>
  <c r="K9" i="8" s="1"/>
  <c r="H27" i="3"/>
  <c r="I9" i="8" s="1"/>
  <c r="I27" i="3"/>
  <c r="J9" i="8" s="1"/>
  <c r="D3" i="3"/>
  <c r="K19" i="8" l="1"/>
  <c r="L20" i="8" s="1"/>
  <c r="L9" i="8"/>
  <c r="L19" i="8" s="1"/>
  <c r="I23" i="27"/>
  <c r="J23" i="27" s="1"/>
  <c r="G23" i="27"/>
  <c r="H23" i="27"/>
  <c r="I20" i="8"/>
  <c r="H20" i="8"/>
  <c r="J19" i="8"/>
  <c r="K20" i="8" s="1"/>
  <c r="I22" i="27"/>
  <c r="K23"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A29" authorId="0" shapeId="0" xr:uid="{00000000-0006-0000-0200-000001000000}">
      <text>
        <r>
          <rPr>
            <b/>
            <sz val="8"/>
            <color indexed="81"/>
            <rFont val="Tahoma"/>
            <family val="2"/>
          </rPr>
          <t>Clave de desprotección:  pgai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D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D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D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<sst xmlns="http://schemas.openxmlformats.org/spreadsheetml/2006/main" count="595" uniqueCount="148">
  <si>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</si>
  <si>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</si>
  <si>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</si>
  <si>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</si>
  <si>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</si>
  <si>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</si>
  <si>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</si>
  <si>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</si>
  <si>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</si>
  <si>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</si>
  <si>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</si>
  <si>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</si>
  <si>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</si>
  <si>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</si>
  <si>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</si>
  <si>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</si>
  <si>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</si>
  <si>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</si>
  <si>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</si>
  <si>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</si>
  <si>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</si>
  <si>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</si>
  <si>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</si>
  <si>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</si>
  <si>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</si>
  <si>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</si>
  <si>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</si>
  <si>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</si>
  <si>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</si>
  <si>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</si>
  <si>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</si>
  <si>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</si>
  <si>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</si>
  <si>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</si>
  <si>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</si>
  <si>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</si>
  <si>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</si>
  <si>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Fuente de información:</t>
  </si>
  <si>
    <t>Detalle</t>
  </si>
  <si>
    <t>Unidad</t>
  </si>
  <si>
    <t>ENCARGADO DE REGISTRO:</t>
  </si>
  <si>
    <t>AÑO</t>
  </si>
  <si>
    <t>GRÁFICO CONTROL DE CONSUMO DE ENERGÍA ELÉCTRICA</t>
  </si>
  <si>
    <t>Año</t>
  </si>
  <si>
    <t>HISTÓRICO DE CONSUMO DE ENERGÍA ELÉCTRICA INSTITUCIONAL</t>
  </si>
  <si>
    <t>CONSUMO DE ENERGÍA ELÉCTRICA INSTITUCIONAL</t>
  </si>
  <si>
    <t>GRÁFICO DE CONSUMO DE ENERGÍA ELÉCTRICA INSTITUCIONAL</t>
  </si>
  <si>
    <t>Consideraciones importantes</t>
  </si>
  <si>
    <t>Factor de emisión</t>
  </si>
  <si>
    <t>Período del reporte:</t>
  </si>
  <si>
    <t>Importe             (¢)</t>
  </si>
  <si>
    <t>Toneladas de dióxido de carbono equivalente (tCO2e)</t>
  </si>
  <si>
    <t>20..</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</si>
  <si>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</si>
  <si>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</si>
  <si>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</si>
  <si>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</si>
  <si>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</si>
  <si>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</si>
  <si>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</si>
  <si>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</si>
  <si>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</si>
  <si>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Factor de Emisión</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</si>
  <si>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</si>
  <si>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</si>
  <si>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</si>
  <si>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</si>
  <si>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</si>
  <si>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</si>
  <si>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</si>
  <si>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</si>
  <si>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</si>
  <si>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</si>
  <si>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</si>
  <si>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</si>
  <si>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</si>
  <si>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</si>
  <si>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</si>
  <si>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Número de empleados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</si>
  <si>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</si>
  <si>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</si>
  <si>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</si>
  <si>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</si>
  <si>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</si>
  <si>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</si>
  <si>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</si>
  <si>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</si>
  <si>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5-14</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</si>
  <si>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</si>
  <si>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</si>
  <si>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</si>
  <si>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</si>
  <si>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</si>
  <si>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</si>
  <si>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</si>
  <si>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</si>
  <si>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</si>
  <si>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Todos los datos requeridos por la hoja.  Esta hoja se debe arrastrar la información de años anteriores.</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</si>
  <si>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</si>
  <si>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</si>
  <si>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</si>
  <si>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</si>
  <si>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</si>
  <si>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</si>
  <si>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</si>
  <si>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</si>
  <si>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</si>
  <si>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</si>
  <si>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</si>
  <si>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</si>
  <si>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</si>
  <si>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</si>
  <si>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</si>
  <si>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kgCO2e / kWh</t>
  </si>
  <si>
    <t>Kilogramos de dióxido de carbono equivalente          
(kg CO2e)</t>
  </si>
  <si>
    <t>Kilogramos de dióxido de carbono equivalente 
(kg CO2e)</t>
  </si>
  <si>
    <t>TOTAL</t>
  </si>
  <si>
    <t>Kilogramos de dióxido de carbono equivalente por empleado
(kg CO2e/empleado)</t>
  </si>
  <si>
    <t>Consumo de energía eléctrica por empleado al mes  (kWh/empleado/mes)</t>
  </si>
  <si>
    <t>Consumo de energía eléctrica por área física  por mes  (kWh/m2/mes)</t>
  </si>
  <si>
    <t>Kilogramos de dióxido de carbono equivalente por mes
(kg CO2e/mes)</t>
  </si>
  <si>
    <t>Kilogramos de dióxido de carbono equivalente por empleado al mes
(kg CO2e/empleado/mes)</t>
  </si>
  <si>
    <t>CONSUMO DE ENERGÍA ELÉCTRICA POR EDIFICIO</t>
  </si>
  <si>
    <t xml:space="preserve">GRÁFICOS DE CONSUMO DE ENERGÍA ELÉCTRICA </t>
  </si>
  <si>
    <t>Consumo de Energía  (kWh/mes)</t>
  </si>
  <si>
    <t>Demanda máxima (kW)</t>
  </si>
  <si>
    <t>Importe (¢/mes)</t>
  </si>
  <si>
    <t>Toneladas de dióxido de carbono equivalente          
(Ton CO2e)</t>
  </si>
  <si>
    <t>Toneladas de dióxido de carbono equivalente (Ton CO2e)</t>
  </si>
  <si>
    <t>Toneladas de dióxido de carbono equivalente por empleado al mes (Ton CO2e/empleado/mes)</t>
  </si>
  <si>
    <t>Sitio web:</t>
  </si>
  <si>
    <t>Año de referencia del factor:</t>
  </si>
  <si>
    <t>Uso de electricidad</t>
  </si>
  <si>
    <t>Instito Meteorológico Nacional (2017)</t>
  </si>
  <si>
    <t>Año 2016</t>
  </si>
  <si>
    <t>http://cglobal.imn.ac.cr/sites/default/files/documentos/factoresemision-gei-2017.pdf</t>
  </si>
  <si>
    <t>Imprenta Nacional</t>
  </si>
  <si>
    <t>Lic. Carlos Andrés Torres Salas</t>
  </si>
  <si>
    <t>Dirección General</t>
  </si>
  <si>
    <t>Yenory Carrillo Cruz</t>
  </si>
  <si>
    <t>Planificación</t>
  </si>
  <si>
    <t>2296-9570, ext. 148</t>
  </si>
  <si>
    <t>ycarrillo@imprenta.go.cr</t>
  </si>
  <si>
    <t>Isemestre 2018</t>
  </si>
  <si>
    <t>I semestre 2018</t>
  </si>
  <si>
    <t>19 de junio del 2018</t>
  </si>
  <si>
    <t>1, N° 941481</t>
  </si>
  <si>
    <t>483,5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</si>
</sst>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quot;₡&quot;#,##0.00"/>
    <numFmt numFmtId="165" formatCode="_(* #,##0.000_);_(* \(#,##0.000\);_(* &quot;-&quot;??_);_(@_)"/>
    <numFmt numFmtId="166" formatCode="&quot;₡&quot;#,##0"/>
    <numFmt numFmtId="167" formatCode="0.000"/>
    <numFmt numFmtId="168" formatCode="0.0000"/>
  </numFmts>
  <fonts count="24" x14ac:knownFonts="1">
    <font>
      <sz val="11"/>
      <color theme="1"/>
      <name val="Calibri"/>
      <family val="2"/>
      <scheme val="minor"/>
    </font>
    <font>
      <b/>
      <sz val="8"/>
      <color indexed="81"/>
      <name val="Tahoma"/>
      <family val="2"/>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43" fontId="17" fillId="0" borderId="0" applyFont="0" applyFill="0" applyBorder="0" applyAlignment="0" applyProtection="0"/>
    <xf numFmtId="0" fontId="23" fillId="0" borderId="0" applyNumberFormat="0" applyFill="0" applyBorder="0" applyAlignment="0" applyProtection="0">
      <alignment vertical="top"/>
      <protection locked="0"/>
    </xf>
  </cellStyleXfs>
  <cellXfs count="162">
    <xf numFmtId="0" fontId="0" fillId="0" borderId="0" xfId="0"/>
    <xf numFmtId="0" fontId="0" fillId="2" borderId="1"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xf>
    <xf numFmtId="0" fontId="0" fillId="2" borderId="0" xfId="0" applyFill="1" applyAlignment="1">
      <alignment vertical="center" wrapText="1"/>
    </xf>
    <xf numFmtId="0" fontId="4" fillId="2" borderId="0" xfId="0" applyFont="1" applyFill="1" applyAlignment="1">
      <alignment vertical="center" wrapText="1"/>
    </xf>
    <xf numFmtId="0" fontId="0" fillId="2" borderId="0" xfId="0" applyFont="1" applyFill="1" applyProtection="1"/>
    <xf numFmtId="0" fontId="0" fillId="2" borderId="0" xfId="0" applyFont="1" applyFill="1" applyBorder="1" applyProtection="1"/>
    <xf numFmtId="0" fontId="0" fillId="2" borderId="0" xfId="0" applyFont="1" applyFill="1" applyAlignment="1" applyProtection="1">
      <alignment horizontal="center"/>
    </xf>
    <xf numFmtId="0" fontId="2" fillId="5" borderId="1" xfId="0" applyFont="1" applyFill="1" applyBorder="1" applyAlignment="1" applyProtection="1">
      <alignment horizontal="center"/>
    </xf>
    <xf numFmtId="0" fontId="0" fillId="2" borderId="0" xfId="0" applyFont="1" applyFill="1" applyBorder="1" applyAlignment="1" applyProtection="1">
      <alignment horizontal="center"/>
    </xf>
    <xf numFmtId="0" fontId="0" fillId="5" borderId="0" xfId="0" applyFont="1" applyFill="1" applyProtection="1"/>
    <xf numFmtId="0" fontId="2" fillId="5" borderId="0" xfId="0" applyFont="1" applyFill="1" applyAlignment="1" applyProtection="1">
      <alignment horizontal="right"/>
    </xf>
    <xf numFmtId="0" fontId="0" fillId="2" borderId="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3" borderId="0" xfId="0" applyFont="1" applyFill="1" applyAlignment="1" applyProtection="1"/>
    <xf numFmtId="0" fontId="0" fillId="3" borderId="0" xfId="0" applyFont="1" applyFill="1" applyProtection="1"/>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2" fontId="8" fillId="3" borderId="1" xfId="0" applyNumberFormat="1" applyFont="1" applyFill="1" applyBorder="1" applyAlignment="1" applyProtection="1">
      <alignment horizontal="center" vertical="center" wrapText="1"/>
    </xf>
    <xf numFmtId="2" fontId="9" fillId="6" borderId="1" xfId="0" applyNumberFormat="1"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2" fillId="3" borderId="0" xfId="0" applyFont="1" applyFill="1" applyAlignment="1" applyProtection="1">
      <alignment horizontal="left" vertical="center" wrapText="1"/>
    </xf>
    <xf numFmtId="0" fontId="0" fillId="3" borderId="0" xfId="0" applyFont="1" applyFill="1" applyAlignment="1" applyProtection="1">
      <alignment horizontal="left" vertical="center" wrapText="1"/>
    </xf>
    <xf numFmtId="0" fontId="0" fillId="3" borderId="0" xfId="0" applyFill="1" applyAlignment="1" applyProtection="1">
      <alignment vertical="center" wrapText="1"/>
    </xf>
    <xf numFmtId="0" fontId="0" fillId="2" borderId="1" xfId="0" applyFill="1" applyBorder="1" applyAlignment="1" applyProtection="1">
      <alignment horizontal="left" vertical="center" wrapText="1"/>
    </xf>
    <xf numFmtId="0" fontId="11" fillId="9" borderId="7" xfId="0" applyFont="1" applyFill="1" applyBorder="1" applyAlignment="1" applyProtection="1">
      <alignment vertical="center" wrapText="1"/>
    </xf>
    <xf numFmtId="0" fontId="10" fillId="9" borderId="0" xfId="0" applyFont="1" applyFill="1" applyAlignment="1" applyProtection="1">
      <alignment vertical="center" wrapText="1"/>
    </xf>
    <xf numFmtId="0" fontId="2" fillId="9" borderId="4" xfId="0" applyFont="1" applyFill="1" applyBorder="1" applyAlignment="1" applyProtection="1">
      <alignment vertical="center" wrapText="1"/>
      <protection locked="0"/>
    </xf>
    <xf numFmtId="0" fontId="0" fillId="2" borderId="1" xfId="0" applyFill="1" applyBorder="1" applyAlignment="1">
      <alignment vertical="center" wrapText="1"/>
    </xf>
    <xf numFmtId="0" fontId="2" fillId="4" borderId="1" xfId="0" applyFont="1" applyFill="1" applyBorder="1" applyAlignment="1" applyProtection="1">
      <alignment horizontal="center" vertical="center" wrapText="1"/>
    </xf>
    <xf numFmtId="0" fontId="0" fillId="2" borderId="0" xfId="0" applyFill="1"/>
    <xf numFmtId="0" fontId="11" fillId="2" borderId="0" xfId="0" applyFont="1" applyFill="1" applyAlignment="1">
      <alignment vertical="center" wrapText="1"/>
    </xf>
    <xf numFmtId="165" fontId="2" fillId="4" borderId="1" xfId="1" applyNumberFormat="1" applyFont="1" applyFill="1" applyBorder="1" applyAlignment="1" applyProtection="1">
      <alignment horizontal="center" vertical="center" wrapText="1"/>
    </xf>
    <xf numFmtId="165" fontId="2" fillId="4" borderId="1" xfId="1" applyNumberFormat="1" applyFont="1" applyFill="1" applyBorder="1" applyAlignment="1" applyProtection="1">
      <alignment horizontal="center"/>
    </xf>
    <xf numFmtId="2" fontId="18" fillId="3" borderId="1" xfId="0" applyNumberFormat="1" applyFont="1" applyFill="1" applyBorder="1" applyAlignment="1" applyProtection="1">
      <alignment horizontal="center" vertical="center" wrapText="1"/>
    </xf>
    <xf numFmtId="2" fontId="19" fillId="6" borderId="1" xfId="0" applyNumberFormat="1" applyFont="1" applyFill="1" applyBorder="1" applyAlignment="1" applyProtection="1">
      <alignment horizontal="center" vertical="center" wrapText="1"/>
    </xf>
    <xf numFmtId="0" fontId="11" fillId="2" borderId="0" xfId="0" applyFont="1" applyFill="1" applyAlignment="1">
      <alignment horizontal="left" vertical="center" wrapText="1"/>
    </xf>
    <xf numFmtId="0" fontId="21" fillId="10" borderId="12" xfId="0" applyFont="1" applyFill="1" applyBorder="1" applyAlignment="1">
      <alignment vertical="center" wrapText="1"/>
    </xf>
    <xf numFmtId="0" fontId="0" fillId="2" borderId="0" xfId="0" applyFill="1" applyAlignment="1">
      <alignment horizontal="left" vertical="center" wrapText="1"/>
    </xf>
    <xf numFmtId="0" fontId="21" fillId="10" borderId="15" xfId="0" applyFont="1" applyFill="1" applyBorder="1" applyAlignment="1">
      <alignment vertical="center" wrapText="1"/>
    </xf>
    <xf numFmtId="2" fontId="0" fillId="2" borderId="1" xfId="0" applyNumberFormat="1" applyFill="1" applyBorder="1" applyAlignment="1" applyProtection="1">
      <alignment horizontal="center" vertical="center" wrapText="1"/>
    </xf>
    <xf numFmtId="43" fontId="2" fillId="4" borderId="1" xfId="1" applyNumberFormat="1" applyFont="1" applyFill="1" applyBorder="1" applyAlignment="1" applyProtection="1">
      <alignment horizontal="center" vertical="center" wrapText="1"/>
    </xf>
    <xf numFmtId="166" fontId="18" fillId="3" borderId="1" xfId="0" applyNumberFormat="1" applyFont="1" applyFill="1" applyBorder="1" applyAlignment="1" applyProtection="1">
      <alignment horizontal="center" vertical="center" wrapText="1"/>
    </xf>
    <xf numFmtId="166" fontId="19" fillId="6" borderId="1" xfId="0" applyNumberFormat="1" applyFont="1" applyFill="1" applyBorder="1" applyAlignment="1" applyProtection="1">
      <alignment horizontal="center" vertical="center" wrapText="1"/>
    </xf>
    <xf numFmtId="166" fontId="0" fillId="2" borderId="1" xfId="0" applyNumberFormat="1" applyFill="1" applyBorder="1" applyAlignment="1" applyProtection="1">
      <alignment horizontal="center" vertical="center" wrapText="1"/>
      <protection locked="0"/>
    </xf>
    <xf numFmtId="166" fontId="2" fillId="4" borderId="1" xfId="1" applyNumberFormat="1" applyFont="1" applyFill="1" applyBorder="1" applyAlignment="1" applyProtection="1">
      <alignment horizontal="center" vertical="center" wrapText="1"/>
    </xf>
    <xf numFmtId="166" fontId="8" fillId="3" borderId="1" xfId="0" applyNumberFormat="1" applyFont="1" applyFill="1" applyBorder="1" applyAlignment="1" applyProtection="1">
      <alignment horizontal="center" vertical="center" wrapText="1"/>
    </xf>
    <xf numFmtId="166" fontId="9" fillId="6" borderId="1" xfId="0" applyNumberFormat="1" applyFont="1" applyFill="1" applyBorder="1" applyAlignment="1" applyProtection="1">
      <alignment horizontal="center" vertical="center" wrapText="1"/>
    </xf>
    <xf numFmtId="37" fontId="2" fillId="4" borderId="1" xfId="1" applyNumberFormat="1" applyFont="1" applyFill="1" applyBorder="1" applyAlignment="1" applyProtection="1">
      <alignment horizontal="center" vertical="center" wrapText="1"/>
    </xf>
    <xf numFmtId="1" fontId="8" fillId="3" borderId="1" xfId="0" applyNumberFormat="1" applyFont="1" applyFill="1" applyBorder="1" applyAlignment="1" applyProtection="1">
      <alignment horizontal="center" vertical="center" wrapText="1"/>
    </xf>
    <xf numFmtId="2" fontId="2" fillId="4" borderId="1" xfId="1" applyNumberFormat="1" applyFont="1" applyFill="1" applyBorder="1" applyAlignment="1" applyProtection="1">
      <alignment horizontal="center"/>
    </xf>
    <xf numFmtId="2" fontId="2" fillId="4" borderId="1" xfId="1" applyNumberFormat="1" applyFont="1" applyFill="1" applyBorder="1" applyAlignment="1" applyProtection="1">
      <alignment horizontal="center" vertical="center" wrapText="1"/>
    </xf>
    <xf numFmtId="0" fontId="4" fillId="2" borderId="0" xfId="0" applyFont="1" applyFill="1" applyAlignment="1">
      <alignment horizontal="center" vertical="center" wrapText="1"/>
    </xf>
    <xf numFmtId="0" fontId="7" fillId="2" borderId="0" xfId="0" applyFont="1" applyFill="1" applyAlignment="1">
      <alignment horizontal="left" vertical="center" wrapText="1"/>
    </xf>
    <xf numFmtId="0" fontId="0" fillId="2" borderId="4" xfId="0" applyFill="1" applyBorder="1" applyAlignment="1" applyProtection="1">
      <alignment horizontal="left"/>
      <protection locked="0"/>
    </xf>
    <xf numFmtId="0" fontId="6" fillId="2" borderId="0" xfId="0" applyFont="1" applyFill="1" applyAlignment="1" applyProtection="1">
      <alignment horizontal="center" vertical="top"/>
    </xf>
    <xf numFmtId="0" fontId="9" fillId="6"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10" fillId="9" borderId="0" xfId="0" applyFont="1" applyFill="1" applyAlignment="1" applyProtection="1">
      <alignment horizontal="left"/>
    </xf>
    <xf numFmtId="0" fontId="4" fillId="2" borderId="0" xfId="0" applyFont="1" applyFill="1" applyAlignment="1" applyProtection="1"/>
    <xf numFmtId="0" fontId="11" fillId="2" borderId="0" xfId="0" applyFont="1" applyFill="1" applyProtection="1"/>
    <xf numFmtId="0" fontId="10" fillId="2" borderId="0" xfId="0" applyFont="1" applyFill="1" applyAlignment="1" applyProtection="1">
      <alignment horizontal="center"/>
    </xf>
    <xf numFmtId="0" fontId="10" fillId="2" borderId="0" xfId="0" applyFont="1" applyFill="1" applyAlignment="1" applyProtection="1">
      <alignment vertical="top" wrapText="1"/>
    </xf>
    <xf numFmtId="0" fontId="10" fillId="2" borderId="0" xfId="0" applyFont="1" applyFill="1" applyAlignment="1" applyProtection="1">
      <alignment horizontal="left" vertical="top" wrapText="1"/>
    </xf>
    <xf numFmtId="0" fontId="14" fillId="2" borderId="0" xfId="0" applyFont="1" applyFill="1" applyProtection="1"/>
    <xf numFmtId="0" fontId="11" fillId="2" borderId="0" xfId="0" applyFont="1" applyFill="1" applyAlignment="1" applyProtection="1">
      <alignment horizontal="center" vertical="top" wrapText="1"/>
    </xf>
    <xf numFmtId="0" fontId="11" fillId="2" borderId="0" xfId="0" applyFont="1" applyFill="1" applyAlignment="1" applyProtection="1">
      <alignment horizontal="left" vertical="center"/>
    </xf>
    <xf numFmtId="0" fontId="11" fillId="2" borderId="0" xfId="0" applyFont="1" applyFill="1" applyAlignment="1" applyProtection="1">
      <alignment horizontal="center" vertical="top"/>
    </xf>
    <xf numFmtId="0" fontId="11" fillId="2" borderId="0" xfId="0" applyFont="1" applyFill="1" applyAlignment="1" applyProtection="1">
      <alignment vertical="top"/>
    </xf>
    <xf numFmtId="0" fontId="11" fillId="2" borderId="0" xfId="0" applyFont="1" applyFill="1" applyAlignment="1" applyProtection="1">
      <alignment horizontal="left" vertical="top"/>
    </xf>
    <xf numFmtId="0" fontId="11" fillId="2" borderId="1" xfId="0" applyFont="1" applyFill="1" applyBorder="1" applyAlignment="1" applyProtection="1">
      <alignment horizontal="center" vertical="center"/>
    </xf>
    <xf numFmtId="49" fontId="11" fillId="2" borderId="1" xfId="0" applyNumberFormat="1" applyFont="1" applyFill="1" applyBorder="1" applyAlignment="1" applyProtection="1">
      <alignment horizontal="center" vertical="center"/>
    </xf>
    <xf numFmtId="0" fontId="11" fillId="2" borderId="0" xfId="0" applyFont="1" applyFill="1" applyAlignment="1" applyProtection="1">
      <alignment vertical="top" wrapText="1"/>
    </xf>
    <xf numFmtId="164" fontId="11" fillId="2" borderId="0" xfId="0" applyNumberFormat="1" applyFont="1" applyFill="1" applyAlignment="1" applyProtection="1">
      <alignment vertical="top" wrapText="1"/>
    </xf>
    <xf numFmtId="0" fontId="0" fillId="0" borderId="0" xfId="0" applyAlignment="1" applyProtection="1">
      <alignment vertical="center" wrapText="1"/>
    </xf>
    <xf numFmtId="0" fontId="0" fillId="2" borderId="0" xfId="0" applyFill="1" applyAlignment="1" applyProtection="1">
      <alignment vertical="center" wrapText="1"/>
    </xf>
    <xf numFmtId="0" fontId="3" fillId="2" borderId="0" xfId="0" applyFont="1" applyFill="1" applyAlignment="1" applyProtection="1">
      <alignment vertical="center" wrapText="1"/>
    </xf>
    <xf numFmtId="0" fontId="4" fillId="2" borderId="0" xfId="0" applyFont="1" applyFill="1" applyAlignment="1" applyProtection="1">
      <alignment vertical="center" wrapText="1"/>
    </xf>
    <xf numFmtId="0" fontId="6" fillId="2" borderId="0" xfId="0" applyFont="1" applyFill="1" applyBorder="1" applyAlignment="1" applyProtection="1">
      <alignment horizontal="left" vertical="center" wrapText="1"/>
    </xf>
    <xf numFmtId="0" fontId="7" fillId="2" borderId="0" xfId="0" applyFont="1" applyFill="1" applyAlignment="1" applyProtection="1">
      <alignment vertical="center" wrapText="1"/>
    </xf>
    <xf numFmtId="0" fontId="5" fillId="2" borderId="0" xfId="0" applyFont="1" applyFill="1" applyAlignment="1" applyProtection="1">
      <alignment vertical="center" wrapText="1"/>
    </xf>
    <xf numFmtId="0" fontId="0" fillId="2" borderId="0" xfId="0" applyFill="1" applyProtection="1"/>
    <xf numFmtId="0" fontId="2" fillId="2" borderId="0" xfId="0" applyFont="1" applyFill="1" applyAlignment="1" applyProtection="1">
      <alignment horizontal="center" vertical="top"/>
    </xf>
    <xf numFmtId="0" fontId="0" fillId="2" borderId="0" xfId="0" applyFill="1" applyBorder="1" applyAlignment="1" applyProtection="1"/>
    <xf numFmtId="0" fontId="0" fillId="2" borderId="0" xfId="0" applyFill="1" applyBorder="1" applyAlignment="1" applyProtection="1">
      <alignment horizontal="left"/>
    </xf>
    <xf numFmtId="0" fontId="2" fillId="2" borderId="0" xfId="0" applyFont="1" applyFill="1" applyAlignment="1" applyProtection="1">
      <alignment horizontal="left"/>
    </xf>
    <xf numFmtId="0" fontId="2" fillId="2" borderId="0" xfId="0" applyFont="1" applyFill="1" applyProtection="1"/>
    <xf numFmtId="0" fontId="0" fillId="2" borderId="4" xfId="0" applyFill="1" applyBorder="1" applyAlignment="1" applyProtection="1">
      <protection locked="0"/>
    </xf>
    <xf numFmtId="0" fontId="0" fillId="9" borderId="0" xfId="0" applyFont="1" applyFill="1" applyAlignment="1" applyProtection="1">
      <alignment vertical="center" wrapText="1"/>
    </xf>
    <xf numFmtId="0" fontId="0" fillId="9" borderId="0" xfId="0" applyFont="1" applyFill="1" applyProtection="1"/>
    <xf numFmtId="2" fontId="0" fillId="3" borderId="1" xfId="0" applyNumberFormat="1" applyFont="1" applyFill="1" applyBorder="1" applyAlignment="1" applyProtection="1">
      <alignment horizontal="center" vertical="center" wrapText="1"/>
    </xf>
    <xf numFmtId="0" fontId="6" fillId="2" borderId="0" xfId="0" applyFont="1" applyFill="1" applyAlignment="1" applyProtection="1">
      <alignment vertical="top"/>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167" fontId="0" fillId="2" borderId="1" xfId="0" applyNumberFormat="1" applyFill="1" applyBorder="1" applyAlignment="1" applyProtection="1">
      <alignment horizontal="center" vertical="center" wrapText="1"/>
    </xf>
    <xf numFmtId="0" fontId="11" fillId="9" borderId="0" xfId="0" applyFont="1" applyFill="1" applyBorder="1" applyAlignment="1" applyProtection="1">
      <alignment horizontal="left" vertical="center" wrapText="1"/>
    </xf>
    <xf numFmtId="0" fontId="2" fillId="9" borderId="0" xfId="0" applyFont="1" applyFill="1" applyBorder="1" applyAlignment="1" applyProtection="1">
      <alignment horizontal="left"/>
      <protection locked="0"/>
    </xf>
    <xf numFmtId="0" fontId="2" fillId="4" borderId="1" xfId="0" applyFont="1" applyFill="1" applyBorder="1" applyAlignment="1" applyProtection="1">
      <alignment horizontal="center" vertical="center" wrapText="1"/>
    </xf>
    <xf numFmtId="168" fontId="2" fillId="4" borderId="1" xfId="1" applyNumberFormat="1" applyFont="1" applyFill="1" applyBorder="1" applyAlignment="1" applyProtection="1">
      <alignment horizontal="center" vertical="center" wrapText="1"/>
    </xf>
    <xf numFmtId="0" fontId="10" fillId="2" borderId="0" xfId="0" applyFont="1" applyFill="1" applyAlignment="1" applyProtection="1">
      <alignment horizontal="left" vertical="top" wrapText="1"/>
    </xf>
    <xf numFmtId="0" fontId="11" fillId="2" borderId="0" xfId="0" applyFont="1" applyFill="1" applyAlignment="1" applyProtection="1">
      <alignment horizontal="left" vertical="top" wrapText="1"/>
    </xf>
    <xf numFmtId="0" fontId="11" fillId="2" borderId="3" xfId="0" applyFont="1" applyFill="1" applyBorder="1" applyAlignment="1" applyProtection="1">
      <alignment horizontal="left" vertical="center" wrapText="1"/>
    </xf>
    <xf numFmtId="0" fontId="11" fillId="2" borderId="5" xfId="0" applyFont="1" applyFill="1" applyBorder="1" applyAlignment="1" applyProtection="1">
      <alignment horizontal="left" vertical="center" wrapText="1"/>
    </xf>
    <xf numFmtId="0" fontId="11" fillId="2" borderId="4" xfId="0" applyFont="1" applyFill="1" applyBorder="1" applyAlignment="1" applyProtection="1">
      <alignment horizontal="left" vertical="center" wrapText="1"/>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4" fillId="2" borderId="0" xfId="0" applyFont="1" applyFill="1" applyAlignment="1" applyProtection="1">
      <alignment horizontal="center" vertical="center" wrapText="1"/>
    </xf>
    <xf numFmtId="0" fontId="11" fillId="2" borderId="0" xfId="0" applyFont="1" applyFill="1" applyAlignment="1" applyProtection="1">
      <alignment horizontal="left" vertical="top"/>
    </xf>
    <xf numFmtId="164" fontId="11" fillId="2" borderId="0" xfId="0" applyNumberFormat="1" applyFont="1" applyFill="1" applyAlignment="1" applyProtection="1">
      <alignment horizontal="left" vertical="top" wrapText="1"/>
    </xf>
    <xf numFmtId="0" fontId="21" fillId="10" borderId="13" xfId="0" applyFont="1" applyFill="1" applyBorder="1" applyAlignment="1">
      <alignment vertical="center" wrapText="1"/>
    </xf>
    <xf numFmtId="0" fontId="23" fillId="2" borderId="13" xfId="2" applyFill="1" applyBorder="1" applyAlignment="1" applyProtection="1">
      <alignment horizontal="center" vertical="center" wrapText="1"/>
    </xf>
    <xf numFmtId="0" fontId="23" fillId="2" borderId="14" xfId="2" applyFill="1" applyBorder="1" applyAlignment="1" applyProtection="1">
      <alignment horizontal="center" vertical="center" wrapText="1"/>
    </xf>
    <xf numFmtId="0" fontId="21" fillId="10" borderId="9" xfId="0" applyFont="1" applyFill="1" applyBorder="1" applyAlignment="1">
      <alignment horizontal="left" vertical="center" wrapText="1"/>
    </xf>
    <xf numFmtId="0" fontId="21" fillId="10" borderId="1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1" fillId="10" borderId="0" xfId="0" applyFont="1" applyFill="1" applyBorder="1" applyAlignment="1">
      <alignment horizontal="left" vertical="center"/>
    </xf>
    <xf numFmtId="0" fontId="23" fillId="2" borderId="0" xfId="2" applyFill="1" applyBorder="1" applyAlignment="1" applyProtection="1">
      <alignment horizontal="center" vertical="center" wrapText="1"/>
    </xf>
    <xf numFmtId="0" fontId="23" fillId="2" borderId="16" xfId="2" applyFill="1" applyBorder="1" applyAlignment="1" applyProtection="1">
      <alignment horizontal="center" vertical="center" wrapText="1"/>
    </xf>
    <xf numFmtId="0" fontId="21" fillId="10" borderId="13" xfId="0" applyFont="1" applyFill="1" applyBorder="1" applyAlignment="1">
      <alignment horizontal="left" vertical="center"/>
    </xf>
    <xf numFmtId="0" fontId="20" fillId="2" borderId="0" xfId="0" applyFont="1" applyFill="1" applyAlignment="1">
      <alignment horizontal="center" vertical="center" wrapText="1"/>
    </xf>
    <xf numFmtId="0" fontId="7" fillId="2" borderId="0" xfId="0" applyFont="1" applyFill="1" applyAlignment="1">
      <alignment horizontal="left" vertical="center" wrapText="1"/>
    </xf>
    <xf numFmtId="0" fontId="4" fillId="11" borderId="0" xfId="0" applyFont="1" applyFill="1" applyAlignment="1">
      <alignment horizontal="center" vertical="center" wrapText="1"/>
    </xf>
    <xf numFmtId="0" fontId="0" fillId="5" borderId="0" xfId="0" applyFont="1" applyFill="1" applyAlignment="1" applyProtection="1">
      <alignment horizontal="left"/>
    </xf>
    <xf numFmtId="0" fontId="0" fillId="5" borderId="0" xfId="0" applyFill="1" applyAlignment="1" applyProtection="1">
      <alignment horizontal="left"/>
    </xf>
    <xf numFmtId="0" fontId="23" fillId="5" borderId="0" xfId="2" applyFill="1" applyAlignment="1" applyProtection="1">
      <alignment horizontal="left"/>
    </xf>
    <xf numFmtId="0" fontId="2" fillId="2" borderId="0" xfId="0" applyFont="1" applyFill="1" applyAlignment="1" applyProtection="1">
      <alignment horizontal="center"/>
    </xf>
    <xf numFmtId="0" fontId="6"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vertical="center" wrapText="1"/>
      <protection locked="0"/>
    </xf>
    <xf numFmtId="0" fontId="23" fillId="5" borderId="0" xfId="2" applyFill="1" applyBorder="1" applyAlignment="1" applyProtection="1">
      <alignment vertical="center" wrapText="1"/>
      <protection locked="0"/>
    </xf>
    <xf numFmtId="0" fontId="0" fillId="2" borderId="0" xfId="0" applyFill="1" applyBorder="1" applyAlignment="1" applyProtection="1">
      <alignment vertical="center" wrapText="1"/>
    </xf>
    <xf numFmtId="0" fontId="0" fillId="2" borderId="0" xfId="0" applyFill="1" applyBorder="1" applyAlignment="1" applyProtection="1">
      <alignment horizontal="center" vertical="center" wrapText="1"/>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center" vertical="center"/>
      <protection locked="0"/>
    </xf>
    <xf numFmtId="0" fontId="6" fillId="2" borderId="0" xfId="0" applyFont="1" applyFill="1" applyAlignment="1" applyProtection="1">
      <alignment horizontal="center" vertical="top"/>
    </xf>
    <xf numFmtId="0" fontId="0" fillId="2" borderId="7" xfId="0" applyFill="1" applyBorder="1" applyAlignment="1" applyProtection="1">
      <alignment horizontal="left"/>
      <protection locked="0"/>
    </xf>
    <xf numFmtId="0" fontId="2" fillId="2" borderId="0" xfId="0" applyFont="1" applyFill="1" applyAlignment="1" applyProtection="1">
      <alignment horizontal="left"/>
    </xf>
    <xf numFmtId="0" fontId="2" fillId="4" borderId="1" xfId="0" applyFont="1" applyFill="1" applyBorder="1" applyAlignment="1" applyProtection="1">
      <alignment horizontal="center" vertical="center" wrapText="1"/>
    </xf>
    <xf numFmtId="0" fontId="2" fillId="7"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xf>
    <xf numFmtId="0" fontId="0" fillId="2" borderId="4" xfId="0" applyFill="1" applyBorder="1" applyAlignment="1" applyProtection="1">
      <alignment horizontal="left"/>
      <protection locked="0"/>
    </xf>
    <xf numFmtId="0" fontId="0" fillId="2" borderId="4" xfId="0" applyNumberFormat="1" applyFill="1" applyBorder="1" applyAlignment="1" applyProtection="1">
      <alignment horizontal="left"/>
      <protection locked="0"/>
    </xf>
    <xf numFmtId="0" fontId="0" fillId="0" borderId="4" xfId="0" applyBorder="1" applyAlignment="1" applyProtection="1">
      <alignment horizontal="left"/>
      <protection locked="0"/>
    </xf>
    <xf numFmtId="17" fontId="0" fillId="2" borderId="7" xfId="0" applyNumberFormat="1" applyFill="1" applyBorder="1" applyAlignment="1" applyProtection="1">
      <alignment horizontal="left"/>
      <protection locked="0"/>
    </xf>
    <xf numFmtId="0" fontId="6" fillId="3" borderId="0" xfId="0" applyFont="1" applyFill="1" applyAlignment="1" applyProtection="1">
      <alignment horizontal="center"/>
    </xf>
    <xf numFmtId="0" fontId="9" fillId="6" borderId="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10" fillId="9" borderId="0" xfId="0" applyFont="1" applyFill="1" applyAlignment="1" applyProtection="1">
      <alignment horizontal="left"/>
    </xf>
    <xf numFmtId="0" fontId="2" fillId="9" borderId="4" xfId="0" applyFont="1" applyFill="1" applyBorder="1" applyAlignment="1" applyProtection="1">
      <alignment horizontal="left"/>
      <protection locked="0"/>
    </xf>
    <xf numFmtId="0" fontId="9" fillId="6" borderId="1" xfId="0" applyFont="1" applyFill="1" applyBorder="1" applyAlignment="1" applyProtection="1">
      <alignment horizontal="center" vertical="center" wrapText="1"/>
    </xf>
    <xf numFmtId="0" fontId="10" fillId="9" borderId="0" xfId="0" applyFont="1" applyFill="1" applyAlignment="1" applyProtection="1">
      <alignment horizontal="left" vertical="center" wrapText="1"/>
    </xf>
    <xf numFmtId="0" fontId="11" fillId="9" borderId="7" xfId="0" applyFont="1" applyFill="1" applyBorder="1" applyAlignment="1" applyProtection="1">
      <alignment horizontal="left" vertical="center" wrapText="1"/>
    </xf>
    <xf numFmtId="0" fontId="13" fillId="8"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0" fontId="0" fillId="2" borderId="2" xfId="0" applyFill="1" applyBorder="1" applyAlignment="1">
      <alignment horizontal="center" vertical="center" wrapText="1"/>
    </xf>
    <xf numFmtId="0" fontId="0" fillId="2" borderId="8" xfId="0" applyFill="1" applyBorder="1" applyAlignment="1">
      <alignment horizontal="center" vertical="center" wrapText="1"/>
    </xf>
    <xf numFmtId="0" fontId="0" fillId="2" borderId="6" xfId="0" applyFill="1" applyBorder="1" applyAlignment="1">
      <alignment horizontal="center" vertical="center" wrapText="1"/>
    </xf>
    <xf numFmtId="0" fontId="2" fillId="4" borderId="2"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1'!$B$12:$B$13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1'!$B$14:$B$25</c:f>
              <c:numCache>
                <c:formatCode>General</c:formatCode>
                <c:ptCount val="12"/>
                <c:pt idx="0">
                  <c:v>32629</c:v>
                </c:pt>
                <c:pt idx="1">
                  <c:v>35197</c:v>
                </c:pt>
                <c:pt idx="2">
                  <c:v>33477</c:v>
                </c:pt>
                <c:pt idx="3">
                  <c:v>37600</c:v>
                </c:pt>
                <c:pt idx="4">
                  <c:v>41376</c:v>
                </c:pt>
              </c:numCache>
            </c:numRef>
          </c:val>
          <c:extLst>
            <c:ext xmlns:c16="http://schemas.microsoft.com/office/drawing/2014/chart" uri="{C3380CC4-5D6E-409C-BE32-E72D297353CC}">
              <c16:uniqueId val="{00000000-B353-47CD-AFF9-C2974DA3C8B1}"/>
            </c:ext>
          </c:extLst>
        </c:ser>
        <c:dLbls>
          <c:showLegendKey val="0"/>
          <c:showVal val="0"/>
          <c:showCatName val="0"/>
          <c:showSerName val="0"/>
          <c:showPercent val="0"/>
          <c:showBubbleSize val="0"/>
        </c:dLbls>
        <c:gapWidth val="150"/>
        <c:overlap val="100"/>
        <c:axId val="521231864"/>
        <c:axId val="521232648"/>
      </c:barChart>
      <c:catAx>
        <c:axId val="521231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2648"/>
        <c:crosses val="autoZero"/>
        <c:auto val="1"/>
        <c:lblAlgn val="ctr"/>
        <c:lblOffset val="100"/>
        <c:noMultiLvlLbl val="0"/>
      </c:catAx>
      <c:valAx>
        <c:axId val="521232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1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25-45F3-92AD-9BF7BFE37A82}"/>
            </c:ext>
          </c:extLst>
        </c:ser>
        <c:dLbls>
          <c:showLegendKey val="0"/>
          <c:showVal val="0"/>
          <c:showCatName val="0"/>
          <c:showSerName val="0"/>
          <c:showPercent val="0"/>
          <c:showBubbleSize val="0"/>
        </c:dLbls>
        <c:gapWidth val="150"/>
        <c:overlap val="100"/>
        <c:axId val="521242840"/>
        <c:axId val="521243232"/>
      </c:barChart>
      <c:catAx>
        <c:axId val="521242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3232"/>
        <c:crosses val="autoZero"/>
        <c:auto val="1"/>
        <c:lblAlgn val="ctr"/>
        <c:lblOffset val="100"/>
        <c:noMultiLvlLbl val="0"/>
      </c:catAx>
      <c:valAx>
        <c:axId val="52124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2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0BD-4D0E-AAFC-70B9E075836A}"/>
            </c:ext>
          </c:extLst>
        </c:ser>
        <c:dLbls>
          <c:showLegendKey val="0"/>
          <c:showVal val="0"/>
          <c:showCatName val="0"/>
          <c:showSerName val="0"/>
          <c:showPercent val="0"/>
          <c:showBubbleSize val="0"/>
        </c:dLbls>
        <c:gapWidth val="150"/>
        <c:overlap val="100"/>
        <c:axId val="528013344"/>
        <c:axId val="528013736"/>
      </c:barChart>
      <c:catAx>
        <c:axId val="528013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3736"/>
        <c:crosses val="autoZero"/>
        <c:auto val="1"/>
        <c:lblAlgn val="ctr"/>
        <c:lblOffset val="100"/>
        <c:noMultiLvlLbl val="0"/>
      </c:catAx>
      <c:valAx>
        <c:axId val="528013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3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A5-44A8-8D40-4DA7D1A79145}"/>
            </c:ext>
          </c:extLst>
        </c:ser>
        <c:dLbls>
          <c:showLegendKey val="0"/>
          <c:showVal val="0"/>
          <c:showCatName val="0"/>
          <c:showSerName val="0"/>
          <c:showPercent val="0"/>
          <c:showBubbleSize val="0"/>
        </c:dLbls>
        <c:gapWidth val="150"/>
        <c:overlap val="100"/>
        <c:axId val="528014520"/>
        <c:axId val="528014912"/>
      </c:barChart>
      <c:catAx>
        <c:axId val="52801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4912"/>
        <c:crosses val="autoZero"/>
        <c:auto val="1"/>
        <c:lblAlgn val="ctr"/>
        <c:lblOffset val="100"/>
        <c:noMultiLvlLbl val="0"/>
      </c:catAx>
      <c:valAx>
        <c:axId val="528014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584-43B9-9217-8611700797DB}"/>
            </c:ext>
          </c:extLst>
        </c:ser>
        <c:dLbls>
          <c:showLegendKey val="0"/>
          <c:showVal val="0"/>
          <c:showCatName val="0"/>
          <c:showSerName val="0"/>
          <c:showPercent val="0"/>
          <c:showBubbleSize val="0"/>
        </c:dLbls>
        <c:gapWidth val="150"/>
        <c:overlap val="100"/>
        <c:axId val="528015696"/>
        <c:axId val="528016088"/>
      </c:barChart>
      <c:catAx>
        <c:axId val="528015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6088"/>
        <c:crosses val="autoZero"/>
        <c:auto val="1"/>
        <c:lblAlgn val="ctr"/>
        <c:lblOffset val="100"/>
        <c:noMultiLvlLbl val="0"/>
      </c:catAx>
      <c:valAx>
        <c:axId val="528016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5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1484-4EB3-B0E1-CE8F668FAF76}"/>
            </c:ext>
          </c:extLst>
        </c:ser>
        <c:dLbls>
          <c:showLegendKey val="0"/>
          <c:showVal val="0"/>
          <c:showCatName val="0"/>
          <c:showSerName val="0"/>
          <c:showPercent val="0"/>
          <c:showBubbleSize val="0"/>
        </c:dLbls>
        <c:gapWidth val="150"/>
        <c:overlap val="100"/>
        <c:axId val="528016872"/>
        <c:axId val="528017264"/>
      </c:barChart>
      <c:catAx>
        <c:axId val="52801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7264"/>
        <c:crosses val="autoZero"/>
        <c:auto val="1"/>
        <c:lblAlgn val="ctr"/>
        <c:lblOffset val="100"/>
        <c:noMultiLvlLbl val="0"/>
      </c:catAx>
      <c:valAx>
        <c:axId val="528017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7AC5-45E2-BE07-AB34F047C883}"/>
            </c:ext>
          </c:extLst>
        </c:ser>
        <c:dLbls>
          <c:showLegendKey val="0"/>
          <c:showVal val="0"/>
          <c:showCatName val="0"/>
          <c:showSerName val="0"/>
          <c:showPercent val="0"/>
          <c:showBubbleSize val="0"/>
        </c:dLbls>
        <c:gapWidth val="150"/>
        <c:overlap val="100"/>
        <c:axId val="528018440"/>
        <c:axId val="528018832"/>
      </c:barChart>
      <c:catAx>
        <c:axId val="528018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8832"/>
        <c:crosses val="autoZero"/>
        <c:auto val="1"/>
        <c:lblAlgn val="ctr"/>
        <c:lblOffset val="100"/>
        <c:noMultiLvlLbl val="0"/>
      </c:catAx>
      <c:valAx>
        <c:axId val="528018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8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478E-42D5-B464-23768EA22DA7}"/>
            </c:ext>
          </c:extLst>
        </c:ser>
        <c:dLbls>
          <c:showLegendKey val="0"/>
          <c:showVal val="0"/>
          <c:showCatName val="0"/>
          <c:showSerName val="0"/>
          <c:showPercent val="0"/>
          <c:showBubbleSize val="0"/>
        </c:dLbls>
        <c:gapWidth val="150"/>
        <c:overlap val="100"/>
        <c:axId val="528019224"/>
        <c:axId val="528019616"/>
      </c:barChart>
      <c:catAx>
        <c:axId val="528019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9616"/>
        <c:crosses val="autoZero"/>
        <c:auto val="1"/>
        <c:lblAlgn val="ctr"/>
        <c:lblOffset val="100"/>
        <c:noMultiLvlLbl val="0"/>
      </c:catAx>
      <c:valAx>
        <c:axId val="528019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9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E8-41AE-AF03-6B9CB0C418D5}"/>
            </c:ext>
          </c:extLst>
        </c:ser>
        <c:dLbls>
          <c:showLegendKey val="0"/>
          <c:showVal val="0"/>
          <c:showCatName val="0"/>
          <c:showSerName val="0"/>
          <c:showPercent val="0"/>
          <c:showBubbleSize val="0"/>
        </c:dLbls>
        <c:gapWidth val="150"/>
        <c:overlap val="100"/>
        <c:axId val="528020400"/>
        <c:axId val="528020792"/>
      </c:barChart>
      <c:catAx>
        <c:axId val="528020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0792"/>
        <c:crosses val="autoZero"/>
        <c:auto val="1"/>
        <c:lblAlgn val="ctr"/>
        <c:lblOffset val="100"/>
        <c:noMultiLvlLbl val="0"/>
      </c:catAx>
      <c:valAx>
        <c:axId val="52802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0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F91-4F45-9AEF-1BD5F4C06ACD}"/>
            </c:ext>
          </c:extLst>
        </c:ser>
        <c:dLbls>
          <c:showLegendKey val="0"/>
          <c:showVal val="0"/>
          <c:showCatName val="0"/>
          <c:showSerName val="0"/>
          <c:showPercent val="0"/>
          <c:showBubbleSize val="0"/>
        </c:dLbls>
        <c:gapWidth val="150"/>
        <c:overlap val="100"/>
        <c:axId val="528021576"/>
        <c:axId val="528021968"/>
      </c:barChart>
      <c:catAx>
        <c:axId val="528021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1968"/>
        <c:crosses val="autoZero"/>
        <c:auto val="1"/>
        <c:lblAlgn val="ctr"/>
        <c:lblOffset val="100"/>
        <c:noMultiLvlLbl val="0"/>
      </c:catAx>
      <c:valAx>
        <c:axId val="528021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1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38-4858-8FB9-A67166A90D36}"/>
            </c:ext>
          </c:extLst>
        </c:ser>
        <c:dLbls>
          <c:showLegendKey val="0"/>
          <c:showVal val="0"/>
          <c:showCatName val="0"/>
          <c:showSerName val="0"/>
          <c:showPercent val="0"/>
          <c:showBubbleSize val="0"/>
        </c:dLbls>
        <c:gapWidth val="150"/>
        <c:overlap val="100"/>
        <c:axId val="528022752"/>
        <c:axId val="528023144"/>
      </c:barChart>
      <c:catAx>
        <c:axId val="528022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3144"/>
        <c:crosses val="autoZero"/>
        <c:auto val="1"/>
        <c:lblAlgn val="ctr"/>
        <c:lblOffset val="100"/>
        <c:noMultiLvlLbl val="0"/>
      </c:catAx>
      <c:valAx>
        <c:axId val="528023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2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1EF5-4E6B-8F0C-2D43A126A611}"/>
            </c:ext>
          </c:extLst>
        </c:ser>
        <c:dLbls>
          <c:showLegendKey val="0"/>
          <c:showVal val="0"/>
          <c:showCatName val="0"/>
          <c:showSerName val="0"/>
          <c:showPercent val="0"/>
          <c:showBubbleSize val="0"/>
        </c:dLbls>
        <c:gapWidth val="150"/>
        <c:overlap val="100"/>
        <c:axId val="528023928"/>
        <c:axId val="528024320"/>
      </c:barChart>
      <c:catAx>
        <c:axId val="528023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4320"/>
        <c:crosses val="autoZero"/>
        <c:auto val="1"/>
        <c:lblAlgn val="ctr"/>
        <c:lblOffset val="100"/>
        <c:noMultiLvlLbl val="0"/>
      </c:catAx>
      <c:valAx>
        <c:axId val="5280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53-45B3-A006-2913105592F7}"/>
            </c:ext>
          </c:extLst>
        </c:ser>
        <c:dLbls>
          <c:showLegendKey val="0"/>
          <c:showVal val="0"/>
          <c:showCatName val="0"/>
          <c:showSerName val="0"/>
          <c:showPercent val="0"/>
          <c:showBubbleSize val="0"/>
        </c:dLbls>
        <c:gapWidth val="150"/>
        <c:overlap val="100"/>
        <c:axId val="521244016"/>
        <c:axId val="521244408"/>
      </c:barChart>
      <c:catAx>
        <c:axId val="521244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4408"/>
        <c:crosses val="autoZero"/>
        <c:auto val="1"/>
        <c:lblAlgn val="ctr"/>
        <c:lblOffset val="100"/>
        <c:noMultiLvlLbl val="0"/>
      </c:catAx>
      <c:valAx>
        <c:axId val="521244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4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65BC-4B41-A6F1-74A078DA3875}"/>
            </c:ext>
          </c:extLst>
        </c:ser>
        <c:dLbls>
          <c:showLegendKey val="0"/>
          <c:showVal val="0"/>
          <c:showCatName val="0"/>
          <c:showSerName val="0"/>
          <c:showPercent val="0"/>
          <c:showBubbleSize val="0"/>
        </c:dLbls>
        <c:gapWidth val="150"/>
        <c:overlap val="100"/>
        <c:axId val="528025104"/>
        <c:axId val="528025496"/>
      </c:barChart>
      <c:catAx>
        <c:axId val="528025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5496"/>
        <c:crosses val="autoZero"/>
        <c:auto val="1"/>
        <c:lblAlgn val="ctr"/>
        <c:lblOffset val="100"/>
        <c:noMultiLvlLbl val="0"/>
      </c:catAx>
      <c:valAx>
        <c:axId val="52802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5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DDB7-4D20-919B-DCDAEA5D315D}"/>
            </c:ext>
          </c:extLst>
        </c:ser>
        <c:dLbls>
          <c:showLegendKey val="0"/>
          <c:showVal val="0"/>
          <c:showCatName val="0"/>
          <c:showSerName val="0"/>
          <c:showPercent val="0"/>
          <c:showBubbleSize val="0"/>
        </c:dLbls>
        <c:gapWidth val="150"/>
        <c:overlap val="100"/>
        <c:axId val="528026280"/>
        <c:axId val="528026672"/>
      </c:barChart>
      <c:catAx>
        <c:axId val="528026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6672"/>
        <c:crosses val="autoZero"/>
        <c:auto val="1"/>
        <c:lblAlgn val="ctr"/>
        <c:lblOffset val="100"/>
        <c:noMultiLvlLbl val="0"/>
      </c:catAx>
      <c:valAx>
        <c:axId val="528026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6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854-48DE-B9F0-CE518BAA7683}"/>
            </c:ext>
          </c:extLst>
        </c:ser>
        <c:dLbls>
          <c:showLegendKey val="0"/>
          <c:showVal val="0"/>
          <c:showCatName val="0"/>
          <c:showSerName val="0"/>
          <c:showPercent val="0"/>
          <c:showBubbleSize val="0"/>
        </c:dLbls>
        <c:gapWidth val="150"/>
        <c:overlap val="100"/>
        <c:axId val="528027456"/>
        <c:axId val="528027848"/>
      </c:barChart>
      <c:catAx>
        <c:axId val="528027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7848"/>
        <c:crosses val="autoZero"/>
        <c:auto val="1"/>
        <c:lblAlgn val="ctr"/>
        <c:lblOffset val="100"/>
        <c:noMultiLvlLbl val="0"/>
      </c:catAx>
      <c:valAx>
        <c:axId val="528027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7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7-4D66-9C38-FF6C7AD5993D}"/>
            </c:ext>
          </c:extLst>
        </c:ser>
        <c:dLbls>
          <c:showLegendKey val="0"/>
          <c:showVal val="0"/>
          <c:showCatName val="0"/>
          <c:showSerName val="0"/>
          <c:showPercent val="0"/>
          <c:showBubbleSize val="0"/>
        </c:dLbls>
        <c:gapWidth val="150"/>
        <c:overlap val="100"/>
        <c:axId val="528028632"/>
        <c:axId val="528029024"/>
      </c:barChart>
      <c:catAx>
        <c:axId val="52802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9024"/>
        <c:crosses val="autoZero"/>
        <c:auto val="1"/>
        <c:lblAlgn val="ctr"/>
        <c:lblOffset val="100"/>
        <c:noMultiLvlLbl val="0"/>
      </c:catAx>
      <c:valAx>
        <c:axId val="5280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41D-49D5-ACD7-36736C0E56BB}"/>
            </c:ext>
          </c:extLst>
        </c:ser>
        <c:dLbls>
          <c:showLegendKey val="0"/>
          <c:showVal val="0"/>
          <c:showCatName val="0"/>
          <c:showSerName val="0"/>
          <c:showPercent val="0"/>
          <c:showBubbleSize val="0"/>
        </c:dLbls>
        <c:gapWidth val="150"/>
        <c:overlap val="100"/>
        <c:axId val="528029808"/>
        <c:axId val="528030200"/>
      </c:barChart>
      <c:catAx>
        <c:axId val="52802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0200"/>
        <c:crosses val="autoZero"/>
        <c:auto val="1"/>
        <c:lblAlgn val="ctr"/>
        <c:lblOffset val="100"/>
        <c:noMultiLvlLbl val="0"/>
      </c:catAx>
      <c:valAx>
        <c:axId val="528030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6E87-41E5-A62F-A880AB065A74}"/>
            </c:ext>
          </c:extLst>
        </c:ser>
        <c:dLbls>
          <c:showLegendKey val="0"/>
          <c:showVal val="0"/>
          <c:showCatName val="0"/>
          <c:showSerName val="0"/>
          <c:showPercent val="0"/>
          <c:showBubbleSize val="0"/>
        </c:dLbls>
        <c:gapWidth val="150"/>
        <c:overlap val="100"/>
        <c:axId val="528030984"/>
        <c:axId val="528031376"/>
      </c:barChart>
      <c:catAx>
        <c:axId val="528030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1376"/>
        <c:crosses val="autoZero"/>
        <c:auto val="1"/>
        <c:lblAlgn val="ctr"/>
        <c:lblOffset val="100"/>
        <c:noMultiLvlLbl val="0"/>
      </c:catAx>
      <c:valAx>
        <c:axId val="528031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0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D1BC-40B2-B08E-342C712E6AAA}"/>
            </c:ext>
          </c:extLst>
        </c:ser>
        <c:dLbls>
          <c:showLegendKey val="0"/>
          <c:showVal val="0"/>
          <c:showCatName val="0"/>
          <c:showSerName val="0"/>
          <c:showPercent val="0"/>
          <c:showBubbleSize val="0"/>
        </c:dLbls>
        <c:gapWidth val="150"/>
        <c:overlap val="100"/>
        <c:axId val="528032160"/>
        <c:axId val="528032552"/>
      </c:barChart>
      <c:catAx>
        <c:axId val="528032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2552"/>
        <c:crosses val="autoZero"/>
        <c:auto val="1"/>
        <c:lblAlgn val="ctr"/>
        <c:lblOffset val="100"/>
        <c:noMultiLvlLbl val="0"/>
      </c:catAx>
      <c:valAx>
        <c:axId val="528032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2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456C-4093-BD1B-65675A8B8652}"/>
            </c:ext>
          </c:extLst>
        </c:ser>
        <c:dLbls>
          <c:showLegendKey val="0"/>
          <c:showVal val="0"/>
          <c:showCatName val="0"/>
          <c:showSerName val="0"/>
          <c:showPercent val="0"/>
          <c:showBubbleSize val="0"/>
        </c:dLbls>
        <c:gapWidth val="150"/>
        <c:overlap val="100"/>
        <c:axId val="528033336"/>
        <c:axId val="528033728"/>
      </c:barChart>
      <c:catAx>
        <c:axId val="528033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3728"/>
        <c:crosses val="autoZero"/>
        <c:auto val="1"/>
        <c:lblAlgn val="ctr"/>
        <c:lblOffset val="100"/>
        <c:noMultiLvlLbl val="0"/>
      </c:catAx>
      <c:valAx>
        <c:axId val="52803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3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1DC-4EC3-B616-0DAACF4B0FC6}"/>
            </c:ext>
          </c:extLst>
        </c:ser>
        <c:dLbls>
          <c:showLegendKey val="0"/>
          <c:showVal val="0"/>
          <c:showCatName val="0"/>
          <c:showSerName val="0"/>
          <c:showPercent val="0"/>
          <c:showBubbleSize val="0"/>
        </c:dLbls>
        <c:gapWidth val="150"/>
        <c:overlap val="100"/>
        <c:axId val="528034512"/>
        <c:axId val="528034904"/>
      </c:barChart>
      <c:catAx>
        <c:axId val="528034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4904"/>
        <c:crosses val="autoZero"/>
        <c:auto val="1"/>
        <c:lblAlgn val="ctr"/>
        <c:lblOffset val="100"/>
        <c:noMultiLvlLbl val="0"/>
      </c:catAx>
      <c:valAx>
        <c:axId val="528034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4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D5-4CF3-9E11-FBDE1FC39BBF}"/>
            </c:ext>
          </c:extLst>
        </c:ser>
        <c:dLbls>
          <c:showLegendKey val="0"/>
          <c:showVal val="0"/>
          <c:showCatName val="0"/>
          <c:showSerName val="0"/>
          <c:showPercent val="0"/>
          <c:showBubbleSize val="0"/>
        </c:dLbls>
        <c:gapWidth val="150"/>
        <c:overlap val="100"/>
        <c:axId val="528035688"/>
        <c:axId val="528036080"/>
      </c:barChart>
      <c:catAx>
        <c:axId val="52803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6080"/>
        <c:crosses val="autoZero"/>
        <c:auto val="1"/>
        <c:lblAlgn val="ctr"/>
        <c:lblOffset val="100"/>
        <c:noMultiLvlLbl val="0"/>
      </c:catAx>
      <c:valAx>
        <c:axId val="528036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B3-46A6-9D0C-36247D5278D1}"/>
            </c:ext>
          </c:extLst>
        </c:ser>
        <c:dLbls>
          <c:showLegendKey val="0"/>
          <c:showVal val="0"/>
          <c:showCatName val="0"/>
          <c:showSerName val="0"/>
          <c:showPercent val="0"/>
          <c:showBubbleSize val="0"/>
        </c:dLbls>
        <c:gapWidth val="150"/>
        <c:overlap val="100"/>
        <c:axId val="521245192"/>
        <c:axId val="521245584"/>
      </c:barChart>
      <c:catAx>
        <c:axId val="521245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5584"/>
        <c:crosses val="autoZero"/>
        <c:auto val="1"/>
        <c:lblAlgn val="ctr"/>
        <c:lblOffset val="100"/>
        <c:noMultiLvlLbl val="0"/>
      </c:catAx>
      <c:valAx>
        <c:axId val="521245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5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52-4CC6-9B4C-FD2B0BBC3DF0}"/>
            </c:ext>
          </c:extLst>
        </c:ser>
        <c:dLbls>
          <c:showLegendKey val="0"/>
          <c:showVal val="0"/>
          <c:showCatName val="0"/>
          <c:showSerName val="0"/>
          <c:showPercent val="0"/>
          <c:showBubbleSize val="0"/>
        </c:dLbls>
        <c:gapWidth val="150"/>
        <c:overlap val="100"/>
        <c:axId val="528036864"/>
        <c:axId val="528037256"/>
      </c:barChart>
      <c:catAx>
        <c:axId val="528036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7256"/>
        <c:crosses val="autoZero"/>
        <c:auto val="1"/>
        <c:lblAlgn val="ctr"/>
        <c:lblOffset val="100"/>
        <c:noMultiLvlLbl val="0"/>
      </c:catAx>
      <c:valAx>
        <c:axId val="528037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6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42B1-475F-9526-7600945C1600}"/>
            </c:ext>
          </c:extLst>
        </c:ser>
        <c:dLbls>
          <c:showLegendKey val="0"/>
          <c:showVal val="0"/>
          <c:showCatName val="0"/>
          <c:showSerName val="0"/>
          <c:showPercent val="0"/>
          <c:showBubbleSize val="0"/>
        </c:dLbls>
        <c:gapWidth val="150"/>
        <c:overlap val="100"/>
        <c:axId val="528038040"/>
        <c:axId val="528038432"/>
      </c:barChart>
      <c:catAx>
        <c:axId val="52803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8432"/>
        <c:crosses val="autoZero"/>
        <c:auto val="1"/>
        <c:lblAlgn val="ctr"/>
        <c:lblOffset val="100"/>
        <c:noMultiLvlLbl val="0"/>
      </c:catAx>
      <c:valAx>
        <c:axId val="528038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11B7-4C57-829A-53B4FF3867B8}"/>
            </c:ext>
          </c:extLst>
        </c:ser>
        <c:dLbls>
          <c:showLegendKey val="0"/>
          <c:showVal val="0"/>
          <c:showCatName val="0"/>
          <c:showSerName val="0"/>
          <c:showPercent val="0"/>
          <c:showBubbleSize val="0"/>
        </c:dLbls>
        <c:gapWidth val="150"/>
        <c:overlap val="100"/>
        <c:axId val="528039216"/>
        <c:axId val="528039608"/>
      </c:barChart>
      <c:catAx>
        <c:axId val="528039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9608"/>
        <c:crosses val="autoZero"/>
        <c:auto val="1"/>
        <c:lblAlgn val="ctr"/>
        <c:lblOffset val="100"/>
        <c:noMultiLvlLbl val="0"/>
      </c:catAx>
      <c:valAx>
        <c:axId val="528039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9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6E10-4C63-88BE-49603FB66173}"/>
            </c:ext>
          </c:extLst>
        </c:ser>
        <c:dLbls>
          <c:showLegendKey val="0"/>
          <c:showVal val="0"/>
          <c:showCatName val="0"/>
          <c:showSerName val="0"/>
          <c:showPercent val="0"/>
          <c:showBubbleSize val="0"/>
        </c:dLbls>
        <c:gapWidth val="150"/>
        <c:overlap val="100"/>
        <c:axId val="528040392"/>
        <c:axId val="528040784"/>
      </c:barChart>
      <c:catAx>
        <c:axId val="528040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0784"/>
        <c:crosses val="autoZero"/>
        <c:auto val="1"/>
        <c:lblAlgn val="ctr"/>
        <c:lblOffset val="100"/>
        <c:noMultiLvlLbl val="0"/>
      </c:catAx>
      <c:valAx>
        <c:axId val="528040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0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C30-4222-8CC2-3A01F2A662DB}"/>
            </c:ext>
          </c:extLst>
        </c:ser>
        <c:dLbls>
          <c:showLegendKey val="0"/>
          <c:showVal val="0"/>
          <c:showCatName val="0"/>
          <c:showSerName val="0"/>
          <c:showPercent val="0"/>
          <c:showBubbleSize val="0"/>
        </c:dLbls>
        <c:gapWidth val="150"/>
        <c:overlap val="100"/>
        <c:axId val="528041568"/>
        <c:axId val="528041960"/>
      </c:barChart>
      <c:catAx>
        <c:axId val="528041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1960"/>
        <c:crosses val="autoZero"/>
        <c:auto val="1"/>
        <c:lblAlgn val="ctr"/>
        <c:lblOffset val="100"/>
        <c:noMultiLvlLbl val="0"/>
      </c:catAx>
      <c:valAx>
        <c:axId val="5280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1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833-4D24-9385-11128E48A97C}"/>
            </c:ext>
          </c:extLst>
        </c:ser>
        <c:dLbls>
          <c:showLegendKey val="0"/>
          <c:showVal val="0"/>
          <c:showCatName val="0"/>
          <c:showSerName val="0"/>
          <c:showPercent val="0"/>
          <c:showBubbleSize val="0"/>
        </c:dLbls>
        <c:gapWidth val="150"/>
        <c:overlap val="100"/>
        <c:axId val="528042744"/>
        <c:axId val="528043136"/>
      </c:barChart>
      <c:catAx>
        <c:axId val="528042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3136"/>
        <c:crosses val="autoZero"/>
        <c:auto val="1"/>
        <c:lblAlgn val="ctr"/>
        <c:lblOffset val="100"/>
        <c:noMultiLvlLbl val="0"/>
      </c:catAx>
      <c:valAx>
        <c:axId val="528043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2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FD-4C89-A95E-C63CDF6E4639}"/>
            </c:ext>
          </c:extLst>
        </c:ser>
        <c:dLbls>
          <c:showLegendKey val="0"/>
          <c:showVal val="0"/>
          <c:showCatName val="0"/>
          <c:showSerName val="0"/>
          <c:showPercent val="0"/>
          <c:showBubbleSize val="0"/>
        </c:dLbls>
        <c:gapWidth val="150"/>
        <c:overlap val="100"/>
        <c:axId val="528043920"/>
        <c:axId val="528044312"/>
      </c:barChart>
      <c:catAx>
        <c:axId val="52804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4312"/>
        <c:crosses val="autoZero"/>
        <c:auto val="1"/>
        <c:lblAlgn val="ctr"/>
        <c:lblOffset val="100"/>
        <c:noMultiLvlLbl val="0"/>
      </c:catAx>
      <c:valAx>
        <c:axId val="528044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018F-4BAC-9919-B1C9F72279EA}"/>
            </c:ext>
          </c:extLst>
        </c:ser>
        <c:dLbls>
          <c:showLegendKey val="0"/>
          <c:showVal val="0"/>
          <c:showCatName val="0"/>
          <c:showSerName val="0"/>
          <c:showPercent val="0"/>
          <c:showBubbleSize val="0"/>
        </c:dLbls>
        <c:gapWidth val="150"/>
        <c:overlap val="100"/>
        <c:axId val="528045096"/>
        <c:axId val="528045488"/>
      </c:barChart>
      <c:catAx>
        <c:axId val="5280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5488"/>
        <c:crosses val="autoZero"/>
        <c:auto val="1"/>
        <c:lblAlgn val="ctr"/>
        <c:lblOffset val="100"/>
        <c:noMultiLvlLbl val="0"/>
      </c:catAx>
      <c:valAx>
        <c:axId val="528045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7EFD-4946-ADD8-649E26FC514E}"/>
            </c:ext>
          </c:extLst>
        </c:ser>
        <c:dLbls>
          <c:showLegendKey val="0"/>
          <c:showVal val="0"/>
          <c:showCatName val="0"/>
          <c:showSerName val="0"/>
          <c:showPercent val="0"/>
          <c:showBubbleSize val="0"/>
        </c:dLbls>
        <c:gapWidth val="150"/>
        <c:overlap val="100"/>
        <c:axId val="528046272"/>
        <c:axId val="528046664"/>
      </c:barChart>
      <c:catAx>
        <c:axId val="52804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6664"/>
        <c:crosses val="autoZero"/>
        <c:auto val="1"/>
        <c:lblAlgn val="ctr"/>
        <c:lblOffset val="100"/>
        <c:noMultiLvlLbl val="0"/>
      </c:catAx>
      <c:valAx>
        <c:axId val="528046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0E22-4425-93DB-2E6E9ED8728F}"/>
            </c:ext>
          </c:extLst>
        </c:ser>
        <c:dLbls>
          <c:showLegendKey val="0"/>
          <c:showVal val="0"/>
          <c:showCatName val="0"/>
          <c:showSerName val="0"/>
          <c:showPercent val="0"/>
          <c:showBubbleSize val="0"/>
        </c:dLbls>
        <c:gapWidth val="150"/>
        <c:overlap val="100"/>
        <c:axId val="528047448"/>
        <c:axId val="528047840"/>
      </c:barChart>
      <c:catAx>
        <c:axId val="528047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7840"/>
        <c:crosses val="autoZero"/>
        <c:auto val="1"/>
        <c:lblAlgn val="ctr"/>
        <c:lblOffset val="100"/>
        <c:noMultiLvlLbl val="0"/>
      </c:catAx>
      <c:valAx>
        <c:axId val="52804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7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2'!$B$14:$B$25</c:f>
              <c:numCache>
                <c:formatCode>General</c:formatCode>
                <c:ptCount val="12"/>
              </c:numCache>
            </c:numRef>
          </c:val>
          <c:extLst>
            <c:ext xmlns:c16="http://schemas.microsoft.com/office/drawing/2014/chart" uri="{C3380CC4-5D6E-409C-BE32-E72D297353CC}">
              <c16:uniqueId val="{00000000-C6AC-438C-ABBA-63AE0ED04D68}"/>
            </c:ext>
          </c:extLst>
        </c:ser>
        <c:dLbls>
          <c:showLegendKey val="0"/>
          <c:showVal val="0"/>
          <c:showCatName val="0"/>
          <c:showSerName val="0"/>
          <c:showPercent val="0"/>
          <c:showBubbleSize val="0"/>
        </c:dLbls>
        <c:gapWidth val="150"/>
        <c:overlap val="100"/>
        <c:axId val="521246368"/>
        <c:axId val="521246760"/>
      </c:barChart>
      <c:catAx>
        <c:axId val="5212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6760"/>
        <c:crosses val="autoZero"/>
        <c:auto val="1"/>
        <c:lblAlgn val="ctr"/>
        <c:lblOffset val="100"/>
        <c:noMultiLvlLbl val="0"/>
      </c:catAx>
      <c:valAx>
        <c:axId val="5212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36-42C9-8A30-3F4E01D20065}"/>
            </c:ext>
          </c:extLst>
        </c:ser>
        <c:dLbls>
          <c:showLegendKey val="0"/>
          <c:showVal val="0"/>
          <c:showCatName val="0"/>
          <c:showSerName val="0"/>
          <c:showPercent val="0"/>
          <c:showBubbleSize val="0"/>
        </c:dLbls>
        <c:gapWidth val="150"/>
        <c:overlap val="100"/>
        <c:axId val="528048624"/>
        <c:axId val="528049016"/>
      </c:barChart>
      <c:catAx>
        <c:axId val="528048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9016"/>
        <c:crosses val="autoZero"/>
        <c:auto val="1"/>
        <c:lblAlgn val="ctr"/>
        <c:lblOffset val="100"/>
        <c:noMultiLvlLbl val="0"/>
      </c:catAx>
      <c:valAx>
        <c:axId val="528049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8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20A-4016-9B3A-610BFD32442B}"/>
            </c:ext>
          </c:extLst>
        </c:ser>
        <c:dLbls>
          <c:showLegendKey val="0"/>
          <c:showVal val="0"/>
          <c:showCatName val="0"/>
          <c:showSerName val="0"/>
          <c:showPercent val="0"/>
          <c:showBubbleSize val="0"/>
        </c:dLbls>
        <c:gapWidth val="150"/>
        <c:overlap val="100"/>
        <c:axId val="528049800"/>
        <c:axId val="528050192"/>
      </c:barChart>
      <c:catAx>
        <c:axId val="52804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50192"/>
        <c:crosses val="autoZero"/>
        <c:auto val="1"/>
        <c:lblAlgn val="ctr"/>
        <c:lblOffset val="100"/>
        <c:noMultiLvlLbl val="0"/>
      </c:catAx>
      <c:valAx>
        <c:axId val="528050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74E-4439-BB17-D0135A6CFB2B}"/>
            </c:ext>
          </c:extLst>
        </c:ser>
        <c:dLbls>
          <c:showLegendKey val="0"/>
          <c:showVal val="0"/>
          <c:showCatName val="0"/>
          <c:showSerName val="0"/>
          <c:showPercent val="0"/>
          <c:showBubbleSize val="0"/>
        </c:dLbls>
        <c:gapWidth val="150"/>
        <c:overlap val="100"/>
        <c:axId val="528050976"/>
        <c:axId val="528051368"/>
      </c:barChart>
      <c:catAx>
        <c:axId val="528050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51368"/>
        <c:crosses val="autoZero"/>
        <c:auto val="1"/>
        <c:lblAlgn val="ctr"/>
        <c:lblOffset val="100"/>
        <c:noMultiLvlLbl val="0"/>
      </c:catAx>
      <c:valAx>
        <c:axId val="528051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50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CB20-4484-8260-41309D06A3DE}"/>
            </c:ext>
          </c:extLst>
        </c:ser>
        <c:dLbls>
          <c:showLegendKey val="0"/>
          <c:showVal val="0"/>
          <c:showCatName val="0"/>
          <c:showSerName val="0"/>
          <c:showPercent val="0"/>
          <c:showBubbleSize val="0"/>
        </c:dLbls>
        <c:gapWidth val="150"/>
        <c:overlap val="100"/>
        <c:axId val="531439592"/>
        <c:axId val="531439984"/>
      </c:barChart>
      <c:catAx>
        <c:axId val="53143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39984"/>
        <c:crosses val="autoZero"/>
        <c:auto val="1"/>
        <c:lblAlgn val="ctr"/>
        <c:lblOffset val="100"/>
        <c:noMultiLvlLbl val="0"/>
      </c:catAx>
      <c:valAx>
        <c:axId val="531439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3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A356-4DB8-B06A-4419C80022C2}"/>
            </c:ext>
          </c:extLst>
        </c:ser>
        <c:dLbls>
          <c:showLegendKey val="0"/>
          <c:showVal val="0"/>
          <c:showCatName val="0"/>
          <c:showSerName val="0"/>
          <c:showPercent val="0"/>
          <c:showBubbleSize val="0"/>
        </c:dLbls>
        <c:gapWidth val="150"/>
        <c:overlap val="100"/>
        <c:axId val="531440768"/>
        <c:axId val="531441160"/>
      </c:barChart>
      <c:catAx>
        <c:axId val="531440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1160"/>
        <c:crosses val="autoZero"/>
        <c:auto val="1"/>
        <c:lblAlgn val="ctr"/>
        <c:lblOffset val="100"/>
        <c:noMultiLvlLbl val="0"/>
      </c:catAx>
      <c:valAx>
        <c:axId val="531441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0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E66E-4743-BE43-CB416BF8983E}"/>
            </c:ext>
          </c:extLst>
        </c:ser>
        <c:dLbls>
          <c:showLegendKey val="0"/>
          <c:showVal val="0"/>
          <c:showCatName val="0"/>
          <c:showSerName val="0"/>
          <c:showPercent val="0"/>
          <c:showBubbleSize val="0"/>
        </c:dLbls>
        <c:gapWidth val="150"/>
        <c:overlap val="100"/>
        <c:axId val="531441944"/>
        <c:axId val="531442336"/>
      </c:barChart>
      <c:catAx>
        <c:axId val="531441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2336"/>
        <c:crosses val="autoZero"/>
        <c:auto val="1"/>
        <c:lblAlgn val="ctr"/>
        <c:lblOffset val="100"/>
        <c:noMultiLvlLbl val="0"/>
      </c:catAx>
      <c:valAx>
        <c:axId val="53144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1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8B8-4E18-842D-D3A37D56597F}"/>
            </c:ext>
          </c:extLst>
        </c:ser>
        <c:dLbls>
          <c:showLegendKey val="0"/>
          <c:showVal val="0"/>
          <c:showCatName val="0"/>
          <c:showSerName val="0"/>
          <c:showPercent val="0"/>
          <c:showBubbleSize val="0"/>
        </c:dLbls>
        <c:gapWidth val="150"/>
        <c:overlap val="100"/>
        <c:axId val="531443120"/>
        <c:axId val="531443512"/>
      </c:barChart>
      <c:catAx>
        <c:axId val="53144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3512"/>
        <c:crosses val="autoZero"/>
        <c:auto val="1"/>
        <c:lblAlgn val="ctr"/>
        <c:lblOffset val="100"/>
        <c:noMultiLvlLbl val="0"/>
      </c:catAx>
      <c:valAx>
        <c:axId val="531443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08-449E-8B72-FE831A050A88}"/>
            </c:ext>
          </c:extLst>
        </c:ser>
        <c:dLbls>
          <c:showLegendKey val="0"/>
          <c:showVal val="0"/>
          <c:showCatName val="0"/>
          <c:showSerName val="0"/>
          <c:showPercent val="0"/>
          <c:showBubbleSize val="0"/>
        </c:dLbls>
        <c:gapWidth val="150"/>
        <c:overlap val="100"/>
        <c:axId val="531444296"/>
        <c:axId val="531444688"/>
      </c:barChart>
      <c:catAx>
        <c:axId val="531444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4688"/>
        <c:crosses val="autoZero"/>
        <c:auto val="1"/>
        <c:lblAlgn val="ctr"/>
        <c:lblOffset val="100"/>
        <c:noMultiLvlLbl val="0"/>
      </c:catAx>
      <c:valAx>
        <c:axId val="531444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4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D8-4677-9DDD-C81BED6D44B7}"/>
            </c:ext>
          </c:extLst>
        </c:ser>
        <c:dLbls>
          <c:showLegendKey val="0"/>
          <c:showVal val="0"/>
          <c:showCatName val="0"/>
          <c:showSerName val="0"/>
          <c:showPercent val="0"/>
          <c:showBubbleSize val="0"/>
        </c:dLbls>
        <c:gapWidth val="150"/>
        <c:overlap val="100"/>
        <c:axId val="531445472"/>
        <c:axId val="531445864"/>
      </c:barChart>
      <c:catAx>
        <c:axId val="531445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5864"/>
        <c:crosses val="autoZero"/>
        <c:auto val="1"/>
        <c:lblAlgn val="ctr"/>
        <c:lblOffset val="100"/>
        <c:noMultiLvlLbl val="0"/>
      </c:catAx>
      <c:valAx>
        <c:axId val="531445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5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7654-427B-8047-41EBF7153394}"/>
            </c:ext>
          </c:extLst>
        </c:ser>
        <c:dLbls>
          <c:showLegendKey val="0"/>
          <c:showVal val="0"/>
          <c:showCatName val="0"/>
          <c:showSerName val="0"/>
          <c:showPercent val="0"/>
          <c:showBubbleSize val="0"/>
        </c:dLbls>
        <c:gapWidth val="150"/>
        <c:overlap val="100"/>
        <c:axId val="531446648"/>
        <c:axId val="531447040"/>
      </c:barChart>
      <c:catAx>
        <c:axId val="531446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7040"/>
        <c:crosses val="autoZero"/>
        <c:auto val="1"/>
        <c:lblAlgn val="ctr"/>
        <c:lblOffset val="100"/>
        <c:noMultiLvlLbl val="0"/>
      </c:catAx>
      <c:valAx>
        <c:axId val="53144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6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2'!$C$14:$C$25</c:f>
              <c:numCache>
                <c:formatCode>General</c:formatCode>
                <c:ptCount val="12"/>
              </c:numCache>
            </c:numRef>
          </c:val>
          <c:extLst>
            <c:ext xmlns:c16="http://schemas.microsoft.com/office/drawing/2014/chart" uri="{C3380CC4-5D6E-409C-BE32-E72D297353CC}">
              <c16:uniqueId val="{00000000-8ADD-469D-956E-B6AC4C7DD7A5}"/>
            </c:ext>
          </c:extLst>
        </c:ser>
        <c:dLbls>
          <c:showLegendKey val="0"/>
          <c:showVal val="0"/>
          <c:showCatName val="0"/>
          <c:showSerName val="0"/>
          <c:showPercent val="0"/>
          <c:showBubbleSize val="0"/>
        </c:dLbls>
        <c:gapWidth val="150"/>
        <c:overlap val="100"/>
        <c:axId val="521247544"/>
        <c:axId val="521247936"/>
      </c:barChart>
      <c:catAx>
        <c:axId val="52124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7936"/>
        <c:crosses val="autoZero"/>
        <c:auto val="1"/>
        <c:lblAlgn val="ctr"/>
        <c:lblOffset val="100"/>
        <c:noMultiLvlLbl val="0"/>
      </c:catAx>
      <c:valAx>
        <c:axId val="52124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F4A6-4779-B2E8-A3BC3551A83E}"/>
            </c:ext>
          </c:extLst>
        </c:ser>
        <c:dLbls>
          <c:showLegendKey val="0"/>
          <c:showVal val="0"/>
          <c:showCatName val="0"/>
          <c:showSerName val="0"/>
          <c:showPercent val="0"/>
          <c:showBubbleSize val="0"/>
        </c:dLbls>
        <c:gapWidth val="150"/>
        <c:overlap val="100"/>
        <c:axId val="531448216"/>
        <c:axId val="531448608"/>
      </c:barChart>
      <c:catAx>
        <c:axId val="53144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8608"/>
        <c:crosses val="autoZero"/>
        <c:auto val="1"/>
        <c:lblAlgn val="ctr"/>
        <c:lblOffset val="100"/>
        <c:noMultiLvlLbl val="0"/>
      </c:catAx>
      <c:valAx>
        <c:axId val="531448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B475-4597-9AF8-04C57257EDEB}"/>
            </c:ext>
          </c:extLst>
        </c:ser>
        <c:dLbls>
          <c:showLegendKey val="0"/>
          <c:showVal val="0"/>
          <c:showCatName val="0"/>
          <c:showSerName val="0"/>
          <c:showPercent val="0"/>
          <c:showBubbleSize val="0"/>
        </c:dLbls>
        <c:gapWidth val="150"/>
        <c:overlap val="100"/>
        <c:axId val="531449000"/>
        <c:axId val="531449392"/>
      </c:barChart>
      <c:catAx>
        <c:axId val="531449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9392"/>
        <c:crosses val="autoZero"/>
        <c:auto val="1"/>
        <c:lblAlgn val="ctr"/>
        <c:lblOffset val="100"/>
        <c:noMultiLvlLbl val="0"/>
      </c:catAx>
      <c:valAx>
        <c:axId val="531449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9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54-4A37-AC4A-B503488C52AE}"/>
            </c:ext>
          </c:extLst>
        </c:ser>
        <c:dLbls>
          <c:showLegendKey val="0"/>
          <c:showVal val="0"/>
          <c:showCatName val="0"/>
          <c:showSerName val="0"/>
          <c:showPercent val="0"/>
          <c:showBubbleSize val="0"/>
        </c:dLbls>
        <c:gapWidth val="150"/>
        <c:overlap val="100"/>
        <c:axId val="531450176"/>
        <c:axId val="531450568"/>
      </c:barChart>
      <c:catAx>
        <c:axId val="531450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0568"/>
        <c:crosses val="autoZero"/>
        <c:auto val="1"/>
        <c:lblAlgn val="ctr"/>
        <c:lblOffset val="100"/>
        <c:noMultiLvlLbl val="0"/>
      </c:catAx>
      <c:valAx>
        <c:axId val="531450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0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0D-41EE-A052-2EB4F24CD476}"/>
            </c:ext>
          </c:extLst>
        </c:ser>
        <c:dLbls>
          <c:showLegendKey val="0"/>
          <c:showVal val="0"/>
          <c:showCatName val="0"/>
          <c:showSerName val="0"/>
          <c:showPercent val="0"/>
          <c:showBubbleSize val="0"/>
        </c:dLbls>
        <c:gapWidth val="150"/>
        <c:overlap val="100"/>
        <c:axId val="531451352"/>
        <c:axId val="531451744"/>
      </c:barChart>
      <c:catAx>
        <c:axId val="531451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1744"/>
        <c:crosses val="autoZero"/>
        <c:auto val="1"/>
        <c:lblAlgn val="ctr"/>
        <c:lblOffset val="100"/>
        <c:noMultiLvlLbl val="0"/>
      </c:catAx>
      <c:valAx>
        <c:axId val="531451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1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45-4A8D-A90A-8C8CC324FE81}"/>
            </c:ext>
          </c:extLst>
        </c:ser>
        <c:dLbls>
          <c:showLegendKey val="0"/>
          <c:showVal val="0"/>
          <c:showCatName val="0"/>
          <c:showSerName val="0"/>
          <c:showPercent val="0"/>
          <c:showBubbleSize val="0"/>
        </c:dLbls>
        <c:gapWidth val="150"/>
        <c:overlap val="100"/>
        <c:axId val="531452528"/>
        <c:axId val="531452920"/>
      </c:barChart>
      <c:catAx>
        <c:axId val="5314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2920"/>
        <c:crosses val="autoZero"/>
        <c:auto val="1"/>
        <c:lblAlgn val="ctr"/>
        <c:lblOffset val="100"/>
        <c:noMultiLvlLbl val="0"/>
      </c:catAx>
      <c:valAx>
        <c:axId val="531452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E0BC-485A-9C25-BBEA7099425D}"/>
            </c:ext>
          </c:extLst>
        </c:ser>
        <c:dLbls>
          <c:showLegendKey val="0"/>
          <c:showVal val="0"/>
          <c:showCatName val="0"/>
          <c:showSerName val="0"/>
          <c:showPercent val="0"/>
          <c:showBubbleSize val="0"/>
        </c:dLbls>
        <c:gapWidth val="150"/>
        <c:overlap val="100"/>
        <c:axId val="531453704"/>
        <c:axId val="531454096"/>
      </c:barChart>
      <c:catAx>
        <c:axId val="531453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4096"/>
        <c:crosses val="autoZero"/>
        <c:auto val="1"/>
        <c:lblAlgn val="ctr"/>
        <c:lblOffset val="100"/>
        <c:noMultiLvlLbl val="0"/>
      </c:catAx>
      <c:valAx>
        <c:axId val="531454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3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6D3F-4A75-A28F-FFCF53ACE01D}"/>
            </c:ext>
          </c:extLst>
        </c:ser>
        <c:dLbls>
          <c:showLegendKey val="0"/>
          <c:showVal val="0"/>
          <c:showCatName val="0"/>
          <c:showSerName val="0"/>
          <c:showPercent val="0"/>
          <c:showBubbleSize val="0"/>
        </c:dLbls>
        <c:gapWidth val="150"/>
        <c:overlap val="100"/>
        <c:axId val="531454880"/>
        <c:axId val="531455272"/>
      </c:barChart>
      <c:catAx>
        <c:axId val="531454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5272"/>
        <c:crosses val="autoZero"/>
        <c:auto val="1"/>
        <c:lblAlgn val="ctr"/>
        <c:lblOffset val="100"/>
        <c:noMultiLvlLbl val="0"/>
      </c:catAx>
      <c:valAx>
        <c:axId val="531455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4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7072-4B59-B344-0980902DFD77}"/>
            </c:ext>
          </c:extLst>
        </c:ser>
        <c:dLbls>
          <c:showLegendKey val="0"/>
          <c:showVal val="0"/>
          <c:showCatName val="0"/>
          <c:showSerName val="0"/>
          <c:showPercent val="0"/>
          <c:showBubbleSize val="0"/>
        </c:dLbls>
        <c:gapWidth val="150"/>
        <c:overlap val="100"/>
        <c:axId val="531456056"/>
        <c:axId val="531456448"/>
      </c:barChart>
      <c:catAx>
        <c:axId val="53145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6448"/>
        <c:crosses val="autoZero"/>
        <c:auto val="1"/>
        <c:lblAlgn val="ctr"/>
        <c:lblOffset val="100"/>
        <c:noMultiLvlLbl val="0"/>
      </c:catAx>
      <c:valAx>
        <c:axId val="531456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2EA-44AC-A6DB-63B151C8BCF2}"/>
            </c:ext>
          </c:extLst>
        </c:ser>
        <c:dLbls>
          <c:showLegendKey val="0"/>
          <c:showVal val="0"/>
          <c:showCatName val="0"/>
          <c:showSerName val="0"/>
          <c:showPercent val="0"/>
          <c:showBubbleSize val="0"/>
        </c:dLbls>
        <c:gapWidth val="150"/>
        <c:overlap val="100"/>
        <c:axId val="531457232"/>
        <c:axId val="531457624"/>
      </c:barChart>
      <c:catAx>
        <c:axId val="531457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7624"/>
        <c:crosses val="autoZero"/>
        <c:auto val="1"/>
        <c:lblAlgn val="ctr"/>
        <c:lblOffset val="100"/>
        <c:noMultiLvlLbl val="0"/>
      </c:catAx>
      <c:valAx>
        <c:axId val="531457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7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B54-43C9-AAEA-290BE13137E0}"/>
            </c:ext>
          </c:extLst>
        </c:ser>
        <c:dLbls>
          <c:showLegendKey val="0"/>
          <c:showVal val="0"/>
          <c:showCatName val="0"/>
          <c:showSerName val="0"/>
          <c:showPercent val="0"/>
          <c:showBubbleSize val="0"/>
        </c:dLbls>
        <c:gapWidth val="150"/>
        <c:overlap val="100"/>
        <c:axId val="531458408"/>
        <c:axId val="531458800"/>
      </c:barChart>
      <c:catAx>
        <c:axId val="531458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8800"/>
        <c:crosses val="autoZero"/>
        <c:auto val="1"/>
        <c:lblAlgn val="ctr"/>
        <c:lblOffset val="100"/>
        <c:noMultiLvlLbl val="0"/>
      </c:catAx>
      <c:valAx>
        <c:axId val="531458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8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EC7F-4363-B540-08E6FCB25E7C}"/>
            </c:ext>
          </c:extLst>
        </c:ser>
        <c:dLbls>
          <c:showLegendKey val="0"/>
          <c:showVal val="0"/>
          <c:showCatName val="0"/>
          <c:showSerName val="0"/>
          <c:showPercent val="0"/>
          <c:showBubbleSize val="0"/>
        </c:dLbls>
        <c:gapWidth val="150"/>
        <c:overlap val="100"/>
        <c:axId val="521248720"/>
        <c:axId val="521249112"/>
      </c:barChart>
      <c:catAx>
        <c:axId val="521248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9112"/>
        <c:crosses val="autoZero"/>
        <c:auto val="1"/>
        <c:lblAlgn val="ctr"/>
        <c:lblOffset val="100"/>
        <c:noMultiLvlLbl val="0"/>
      </c:catAx>
      <c:valAx>
        <c:axId val="52124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8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07-431B-92F2-D25131EF6E19}"/>
            </c:ext>
          </c:extLst>
        </c:ser>
        <c:dLbls>
          <c:showLegendKey val="0"/>
          <c:showVal val="0"/>
          <c:showCatName val="0"/>
          <c:showSerName val="0"/>
          <c:showPercent val="0"/>
          <c:showBubbleSize val="0"/>
        </c:dLbls>
        <c:gapWidth val="150"/>
        <c:overlap val="100"/>
        <c:axId val="531459584"/>
        <c:axId val="531459976"/>
      </c:barChart>
      <c:catAx>
        <c:axId val="531459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9976"/>
        <c:crosses val="autoZero"/>
        <c:auto val="1"/>
        <c:lblAlgn val="ctr"/>
        <c:lblOffset val="100"/>
        <c:noMultiLvlLbl val="0"/>
      </c:catAx>
      <c:valAx>
        <c:axId val="531459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9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C80A-4694-B9FE-6E25813B4365}"/>
            </c:ext>
          </c:extLst>
        </c:ser>
        <c:dLbls>
          <c:showLegendKey val="0"/>
          <c:showVal val="0"/>
          <c:showCatName val="0"/>
          <c:showSerName val="0"/>
          <c:showPercent val="0"/>
          <c:showBubbleSize val="0"/>
        </c:dLbls>
        <c:gapWidth val="150"/>
        <c:overlap val="100"/>
        <c:axId val="531460760"/>
        <c:axId val="531461152"/>
      </c:barChart>
      <c:catAx>
        <c:axId val="53146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1152"/>
        <c:crosses val="autoZero"/>
        <c:auto val="1"/>
        <c:lblAlgn val="ctr"/>
        <c:lblOffset val="100"/>
        <c:noMultiLvlLbl val="0"/>
      </c:catAx>
      <c:valAx>
        <c:axId val="531461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8B6E-4981-B1E4-31542DE5F0F5}"/>
            </c:ext>
          </c:extLst>
        </c:ser>
        <c:dLbls>
          <c:showLegendKey val="0"/>
          <c:showVal val="0"/>
          <c:showCatName val="0"/>
          <c:showSerName val="0"/>
          <c:showPercent val="0"/>
          <c:showBubbleSize val="0"/>
        </c:dLbls>
        <c:gapWidth val="150"/>
        <c:overlap val="100"/>
        <c:axId val="531461936"/>
        <c:axId val="531462328"/>
      </c:barChart>
      <c:catAx>
        <c:axId val="531461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2328"/>
        <c:crosses val="autoZero"/>
        <c:auto val="1"/>
        <c:lblAlgn val="ctr"/>
        <c:lblOffset val="100"/>
        <c:noMultiLvlLbl val="0"/>
      </c:catAx>
      <c:valAx>
        <c:axId val="531462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1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6FA1-4B8E-945D-51AD8FF65E32}"/>
            </c:ext>
          </c:extLst>
        </c:ser>
        <c:dLbls>
          <c:showLegendKey val="0"/>
          <c:showVal val="0"/>
          <c:showCatName val="0"/>
          <c:showSerName val="0"/>
          <c:showPercent val="0"/>
          <c:showBubbleSize val="0"/>
        </c:dLbls>
        <c:gapWidth val="150"/>
        <c:overlap val="100"/>
        <c:axId val="531463112"/>
        <c:axId val="531463504"/>
      </c:barChart>
      <c:catAx>
        <c:axId val="531463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3504"/>
        <c:crosses val="autoZero"/>
        <c:auto val="1"/>
        <c:lblAlgn val="ctr"/>
        <c:lblOffset val="100"/>
        <c:noMultiLvlLbl val="0"/>
      </c:catAx>
      <c:valAx>
        <c:axId val="531463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3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14-45D1-A45B-AA4282CCBD1E}"/>
            </c:ext>
          </c:extLst>
        </c:ser>
        <c:dLbls>
          <c:showLegendKey val="0"/>
          <c:showVal val="0"/>
          <c:showCatName val="0"/>
          <c:showSerName val="0"/>
          <c:showPercent val="0"/>
          <c:showBubbleSize val="0"/>
        </c:dLbls>
        <c:gapWidth val="150"/>
        <c:overlap val="100"/>
        <c:axId val="531464288"/>
        <c:axId val="531464680"/>
      </c:barChart>
      <c:catAx>
        <c:axId val="531464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4680"/>
        <c:crosses val="autoZero"/>
        <c:auto val="1"/>
        <c:lblAlgn val="ctr"/>
        <c:lblOffset val="100"/>
        <c:noMultiLvlLbl val="0"/>
      </c:catAx>
      <c:valAx>
        <c:axId val="53146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4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36-4CBE-A4F2-95C388B2817A}"/>
            </c:ext>
          </c:extLst>
        </c:ser>
        <c:dLbls>
          <c:showLegendKey val="0"/>
          <c:showVal val="0"/>
          <c:showCatName val="0"/>
          <c:showSerName val="0"/>
          <c:showPercent val="0"/>
          <c:showBubbleSize val="0"/>
        </c:dLbls>
        <c:gapWidth val="150"/>
        <c:overlap val="100"/>
        <c:axId val="531465464"/>
        <c:axId val="531465856"/>
      </c:barChart>
      <c:catAx>
        <c:axId val="531465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5856"/>
        <c:crosses val="autoZero"/>
        <c:auto val="1"/>
        <c:lblAlgn val="ctr"/>
        <c:lblOffset val="100"/>
        <c:noMultiLvlLbl val="0"/>
      </c:catAx>
      <c:valAx>
        <c:axId val="53146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5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33-4BE5-98FA-4C5063B9D115}"/>
            </c:ext>
          </c:extLst>
        </c:ser>
        <c:dLbls>
          <c:showLegendKey val="0"/>
          <c:showVal val="0"/>
          <c:showCatName val="0"/>
          <c:showSerName val="0"/>
          <c:showPercent val="0"/>
          <c:showBubbleSize val="0"/>
        </c:dLbls>
        <c:gapWidth val="150"/>
        <c:overlap val="100"/>
        <c:axId val="531466640"/>
        <c:axId val="531467032"/>
      </c:barChart>
      <c:catAx>
        <c:axId val="53146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7032"/>
        <c:crosses val="autoZero"/>
        <c:auto val="1"/>
        <c:lblAlgn val="ctr"/>
        <c:lblOffset val="100"/>
        <c:noMultiLvlLbl val="0"/>
      </c:catAx>
      <c:valAx>
        <c:axId val="531467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AC19-41A9-90A6-EFAEF4DA5870}"/>
            </c:ext>
          </c:extLst>
        </c:ser>
        <c:dLbls>
          <c:showLegendKey val="0"/>
          <c:showVal val="0"/>
          <c:showCatName val="0"/>
          <c:showSerName val="0"/>
          <c:showPercent val="0"/>
          <c:showBubbleSize val="0"/>
        </c:dLbls>
        <c:gapWidth val="150"/>
        <c:overlap val="100"/>
        <c:axId val="531467816"/>
        <c:axId val="531468208"/>
      </c:barChart>
      <c:catAx>
        <c:axId val="531467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8208"/>
        <c:crosses val="autoZero"/>
        <c:auto val="1"/>
        <c:lblAlgn val="ctr"/>
        <c:lblOffset val="100"/>
        <c:noMultiLvlLbl val="0"/>
      </c:catAx>
      <c:valAx>
        <c:axId val="531468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7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E68A-4534-8AE4-561B6E123B95}"/>
            </c:ext>
          </c:extLst>
        </c:ser>
        <c:dLbls>
          <c:showLegendKey val="0"/>
          <c:showVal val="0"/>
          <c:showCatName val="0"/>
          <c:showSerName val="0"/>
          <c:showPercent val="0"/>
          <c:showBubbleSize val="0"/>
        </c:dLbls>
        <c:gapWidth val="150"/>
        <c:overlap val="100"/>
        <c:axId val="531468992"/>
        <c:axId val="531469384"/>
      </c:barChart>
      <c:catAx>
        <c:axId val="53146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9384"/>
        <c:crosses val="autoZero"/>
        <c:auto val="1"/>
        <c:lblAlgn val="ctr"/>
        <c:lblOffset val="100"/>
        <c:noMultiLvlLbl val="0"/>
      </c:catAx>
      <c:valAx>
        <c:axId val="53146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E08B-4F0C-9657-3079934601F1}"/>
            </c:ext>
          </c:extLst>
        </c:ser>
        <c:dLbls>
          <c:showLegendKey val="0"/>
          <c:showVal val="0"/>
          <c:showCatName val="0"/>
          <c:showSerName val="0"/>
          <c:showPercent val="0"/>
          <c:showBubbleSize val="0"/>
        </c:dLbls>
        <c:gapWidth val="150"/>
        <c:overlap val="100"/>
        <c:axId val="531470168"/>
        <c:axId val="531470560"/>
      </c:barChart>
      <c:catAx>
        <c:axId val="531470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0560"/>
        <c:crosses val="autoZero"/>
        <c:auto val="1"/>
        <c:lblAlgn val="ctr"/>
        <c:lblOffset val="100"/>
        <c:noMultiLvlLbl val="0"/>
      </c:catAx>
      <c:valAx>
        <c:axId val="531470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0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C0-4180-9B8C-D314ECC65C31}"/>
            </c:ext>
          </c:extLst>
        </c:ser>
        <c:dLbls>
          <c:showLegendKey val="0"/>
          <c:showVal val="0"/>
          <c:showCatName val="0"/>
          <c:showSerName val="0"/>
          <c:showPercent val="0"/>
          <c:showBubbleSize val="0"/>
        </c:dLbls>
        <c:gapWidth val="150"/>
        <c:overlap val="100"/>
        <c:axId val="521249896"/>
        <c:axId val="521250288"/>
      </c:barChart>
      <c:catAx>
        <c:axId val="521249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0288"/>
        <c:crosses val="autoZero"/>
        <c:auto val="1"/>
        <c:lblAlgn val="ctr"/>
        <c:lblOffset val="100"/>
        <c:noMultiLvlLbl val="0"/>
      </c:catAx>
      <c:valAx>
        <c:axId val="521250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9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C49-4AB5-8D3C-08C4FC4014D6}"/>
            </c:ext>
          </c:extLst>
        </c:ser>
        <c:dLbls>
          <c:showLegendKey val="0"/>
          <c:showVal val="0"/>
          <c:showCatName val="0"/>
          <c:showSerName val="0"/>
          <c:showPercent val="0"/>
          <c:showBubbleSize val="0"/>
        </c:dLbls>
        <c:gapWidth val="150"/>
        <c:overlap val="100"/>
        <c:axId val="531471344"/>
        <c:axId val="531471736"/>
      </c:barChart>
      <c:catAx>
        <c:axId val="531471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1736"/>
        <c:crosses val="autoZero"/>
        <c:auto val="1"/>
        <c:lblAlgn val="ctr"/>
        <c:lblOffset val="100"/>
        <c:noMultiLvlLbl val="0"/>
      </c:catAx>
      <c:valAx>
        <c:axId val="531471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1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0A6-4048-8A28-5CBA700C4807}"/>
            </c:ext>
          </c:extLst>
        </c:ser>
        <c:dLbls>
          <c:showLegendKey val="0"/>
          <c:showVal val="0"/>
          <c:showCatName val="0"/>
          <c:showSerName val="0"/>
          <c:showPercent val="0"/>
          <c:showBubbleSize val="0"/>
        </c:dLbls>
        <c:gapWidth val="150"/>
        <c:overlap val="100"/>
        <c:axId val="531472520"/>
        <c:axId val="531472912"/>
      </c:barChart>
      <c:catAx>
        <c:axId val="531472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2912"/>
        <c:crosses val="autoZero"/>
        <c:auto val="1"/>
        <c:lblAlgn val="ctr"/>
        <c:lblOffset val="100"/>
        <c:noMultiLvlLbl val="0"/>
      </c:catAx>
      <c:valAx>
        <c:axId val="531472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2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87-4007-ABCB-2091294EF6F4}"/>
            </c:ext>
          </c:extLst>
        </c:ser>
        <c:dLbls>
          <c:showLegendKey val="0"/>
          <c:showVal val="0"/>
          <c:showCatName val="0"/>
          <c:showSerName val="0"/>
          <c:showPercent val="0"/>
          <c:showBubbleSize val="0"/>
        </c:dLbls>
        <c:gapWidth val="150"/>
        <c:overlap val="100"/>
        <c:axId val="531473696"/>
        <c:axId val="531474088"/>
      </c:barChart>
      <c:catAx>
        <c:axId val="531473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4088"/>
        <c:crosses val="autoZero"/>
        <c:auto val="1"/>
        <c:lblAlgn val="ctr"/>
        <c:lblOffset val="100"/>
        <c:noMultiLvlLbl val="0"/>
      </c:catAx>
      <c:valAx>
        <c:axId val="531474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3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5FA3-43A5-8EA8-81C767B85438}"/>
            </c:ext>
          </c:extLst>
        </c:ser>
        <c:dLbls>
          <c:showLegendKey val="0"/>
          <c:showVal val="0"/>
          <c:showCatName val="0"/>
          <c:showSerName val="0"/>
          <c:showPercent val="0"/>
          <c:showBubbleSize val="0"/>
        </c:dLbls>
        <c:gapWidth val="150"/>
        <c:overlap val="100"/>
        <c:axId val="531474872"/>
        <c:axId val="531475264"/>
      </c:barChart>
      <c:catAx>
        <c:axId val="53147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5264"/>
        <c:crosses val="autoZero"/>
        <c:auto val="1"/>
        <c:lblAlgn val="ctr"/>
        <c:lblOffset val="100"/>
        <c:noMultiLvlLbl val="0"/>
      </c:catAx>
      <c:valAx>
        <c:axId val="531475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A1FF-4D1C-AF38-12D565E91B34}"/>
            </c:ext>
          </c:extLst>
        </c:ser>
        <c:dLbls>
          <c:showLegendKey val="0"/>
          <c:showVal val="0"/>
          <c:showCatName val="0"/>
          <c:showSerName val="0"/>
          <c:showPercent val="0"/>
          <c:showBubbleSize val="0"/>
        </c:dLbls>
        <c:gapWidth val="150"/>
        <c:overlap val="100"/>
        <c:axId val="531476048"/>
        <c:axId val="531476440"/>
      </c:barChart>
      <c:catAx>
        <c:axId val="531476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6440"/>
        <c:crosses val="autoZero"/>
        <c:auto val="1"/>
        <c:lblAlgn val="ctr"/>
        <c:lblOffset val="100"/>
        <c:noMultiLvlLbl val="0"/>
      </c:catAx>
      <c:valAx>
        <c:axId val="531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6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548B-4363-A703-7E5A337BC147}"/>
            </c:ext>
          </c:extLst>
        </c:ser>
        <c:dLbls>
          <c:showLegendKey val="0"/>
          <c:showVal val="0"/>
          <c:showCatName val="0"/>
          <c:showSerName val="0"/>
          <c:showPercent val="0"/>
          <c:showBubbleSize val="0"/>
        </c:dLbls>
        <c:gapWidth val="150"/>
        <c:overlap val="100"/>
        <c:axId val="531477224"/>
        <c:axId val="531477616"/>
      </c:barChart>
      <c:catAx>
        <c:axId val="531477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7616"/>
        <c:crosses val="autoZero"/>
        <c:auto val="1"/>
        <c:lblAlgn val="ctr"/>
        <c:lblOffset val="100"/>
        <c:noMultiLvlLbl val="0"/>
      </c:catAx>
      <c:valAx>
        <c:axId val="531477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7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4C-41D0-8E20-371746ABC64F}"/>
            </c:ext>
          </c:extLst>
        </c:ser>
        <c:dLbls>
          <c:showLegendKey val="0"/>
          <c:showVal val="0"/>
          <c:showCatName val="0"/>
          <c:showSerName val="0"/>
          <c:showPercent val="0"/>
          <c:showBubbleSize val="0"/>
        </c:dLbls>
        <c:gapWidth val="150"/>
        <c:overlap val="100"/>
        <c:axId val="531478400"/>
        <c:axId val="531478792"/>
      </c:barChart>
      <c:catAx>
        <c:axId val="531478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8792"/>
        <c:crosses val="autoZero"/>
        <c:auto val="1"/>
        <c:lblAlgn val="ctr"/>
        <c:lblOffset val="100"/>
        <c:noMultiLvlLbl val="0"/>
      </c:catAx>
      <c:valAx>
        <c:axId val="531478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8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D1-4FE1-8E23-22227D8CB660}"/>
            </c:ext>
          </c:extLst>
        </c:ser>
        <c:dLbls>
          <c:showLegendKey val="0"/>
          <c:showVal val="0"/>
          <c:showCatName val="0"/>
          <c:showSerName val="0"/>
          <c:showPercent val="0"/>
          <c:showBubbleSize val="0"/>
        </c:dLbls>
        <c:gapWidth val="150"/>
        <c:overlap val="100"/>
        <c:axId val="531479576"/>
        <c:axId val="531479968"/>
      </c:barChart>
      <c:catAx>
        <c:axId val="531479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9968"/>
        <c:crosses val="autoZero"/>
        <c:auto val="1"/>
        <c:lblAlgn val="ctr"/>
        <c:lblOffset val="100"/>
        <c:noMultiLvlLbl val="0"/>
      </c:catAx>
      <c:valAx>
        <c:axId val="531479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9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AE-4621-A565-C8A4EDF66C9B}"/>
            </c:ext>
          </c:extLst>
        </c:ser>
        <c:dLbls>
          <c:showLegendKey val="0"/>
          <c:showVal val="0"/>
          <c:showCatName val="0"/>
          <c:showSerName val="0"/>
          <c:showPercent val="0"/>
          <c:showBubbleSize val="0"/>
        </c:dLbls>
        <c:gapWidth val="150"/>
        <c:overlap val="100"/>
        <c:axId val="531480752"/>
        <c:axId val="531481144"/>
      </c:barChart>
      <c:catAx>
        <c:axId val="531480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1144"/>
        <c:crosses val="autoZero"/>
        <c:auto val="1"/>
        <c:lblAlgn val="ctr"/>
        <c:lblOffset val="100"/>
        <c:noMultiLvlLbl val="0"/>
      </c:catAx>
      <c:valAx>
        <c:axId val="53148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0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5C2C-42C3-9AC2-107570E3A5EB}"/>
            </c:ext>
          </c:extLst>
        </c:ser>
        <c:dLbls>
          <c:showLegendKey val="0"/>
          <c:showVal val="0"/>
          <c:showCatName val="0"/>
          <c:showSerName val="0"/>
          <c:showPercent val="0"/>
          <c:showBubbleSize val="0"/>
        </c:dLbls>
        <c:gapWidth val="150"/>
        <c:overlap val="100"/>
        <c:axId val="531481928"/>
        <c:axId val="531482320"/>
      </c:barChart>
      <c:catAx>
        <c:axId val="531481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2320"/>
        <c:crosses val="autoZero"/>
        <c:auto val="1"/>
        <c:lblAlgn val="ctr"/>
        <c:lblOffset val="100"/>
        <c:noMultiLvlLbl val="0"/>
      </c:catAx>
      <c:valAx>
        <c:axId val="531482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1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52-4E59-9283-6F07413614EE}"/>
            </c:ext>
          </c:extLst>
        </c:ser>
        <c:dLbls>
          <c:showLegendKey val="0"/>
          <c:showVal val="0"/>
          <c:showCatName val="0"/>
          <c:showSerName val="0"/>
          <c:showPercent val="0"/>
          <c:showBubbleSize val="0"/>
        </c:dLbls>
        <c:gapWidth val="150"/>
        <c:overlap val="100"/>
        <c:axId val="521251072"/>
        <c:axId val="521251464"/>
      </c:barChart>
      <c:catAx>
        <c:axId val="521251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1464"/>
        <c:crosses val="autoZero"/>
        <c:auto val="1"/>
        <c:lblAlgn val="ctr"/>
        <c:lblOffset val="100"/>
        <c:noMultiLvlLbl val="0"/>
      </c:catAx>
      <c:valAx>
        <c:axId val="521251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1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4F3C-444B-BE03-A2B71CA3B873}"/>
            </c:ext>
          </c:extLst>
        </c:ser>
        <c:dLbls>
          <c:showLegendKey val="0"/>
          <c:showVal val="0"/>
          <c:showCatName val="0"/>
          <c:showSerName val="0"/>
          <c:showPercent val="0"/>
          <c:showBubbleSize val="0"/>
        </c:dLbls>
        <c:gapWidth val="150"/>
        <c:overlap val="100"/>
        <c:axId val="531483104"/>
        <c:axId val="531483496"/>
      </c:barChart>
      <c:catAx>
        <c:axId val="531483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3496"/>
        <c:crosses val="autoZero"/>
        <c:auto val="1"/>
        <c:lblAlgn val="ctr"/>
        <c:lblOffset val="100"/>
        <c:noMultiLvlLbl val="0"/>
      </c:catAx>
      <c:valAx>
        <c:axId val="531483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3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8A08-4875-BFFB-3777CDF1EEFA}"/>
            </c:ext>
          </c:extLst>
        </c:ser>
        <c:dLbls>
          <c:showLegendKey val="0"/>
          <c:showVal val="0"/>
          <c:showCatName val="0"/>
          <c:showSerName val="0"/>
          <c:showPercent val="0"/>
          <c:showBubbleSize val="0"/>
        </c:dLbls>
        <c:gapWidth val="150"/>
        <c:overlap val="100"/>
        <c:axId val="531484280"/>
        <c:axId val="531484672"/>
      </c:barChart>
      <c:catAx>
        <c:axId val="531484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4672"/>
        <c:crosses val="autoZero"/>
        <c:auto val="1"/>
        <c:lblAlgn val="ctr"/>
        <c:lblOffset val="100"/>
        <c:noMultiLvlLbl val="0"/>
      </c:catAx>
      <c:valAx>
        <c:axId val="53148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4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2C-4CDA-BF44-FAF42FD7CFEE}"/>
            </c:ext>
          </c:extLst>
        </c:ser>
        <c:dLbls>
          <c:showLegendKey val="0"/>
          <c:showVal val="0"/>
          <c:showCatName val="0"/>
          <c:showSerName val="0"/>
          <c:showPercent val="0"/>
          <c:showBubbleSize val="0"/>
        </c:dLbls>
        <c:gapWidth val="150"/>
        <c:overlap val="100"/>
        <c:axId val="531485456"/>
        <c:axId val="531485848"/>
      </c:barChart>
      <c:catAx>
        <c:axId val="53148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5848"/>
        <c:crosses val="autoZero"/>
        <c:auto val="1"/>
        <c:lblAlgn val="ctr"/>
        <c:lblOffset val="100"/>
        <c:noMultiLvlLbl val="0"/>
      </c:catAx>
      <c:valAx>
        <c:axId val="531485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BA-47A4-9F20-7FD3AAFCF524}"/>
            </c:ext>
          </c:extLst>
        </c:ser>
        <c:dLbls>
          <c:showLegendKey val="0"/>
          <c:showVal val="0"/>
          <c:showCatName val="0"/>
          <c:showSerName val="0"/>
          <c:showPercent val="0"/>
          <c:showBubbleSize val="0"/>
        </c:dLbls>
        <c:gapWidth val="150"/>
        <c:overlap val="100"/>
        <c:axId val="531486632"/>
        <c:axId val="531487024"/>
      </c:barChart>
      <c:catAx>
        <c:axId val="531486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7024"/>
        <c:crosses val="autoZero"/>
        <c:auto val="1"/>
        <c:lblAlgn val="ctr"/>
        <c:lblOffset val="100"/>
        <c:noMultiLvlLbl val="0"/>
      </c:catAx>
      <c:valAx>
        <c:axId val="53148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6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A5-4394-A291-947FF9C49474}"/>
            </c:ext>
          </c:extLst>
        </c:ser>
        <c:dLbls>
          <c:showLegendKey val="0"/>
          <c:showVal val="0"/>
          <c:showCatName val="0"/>
          <c:showSerName val="0"/>
          <c:showPercent val="0"/>
          <c:showBubbleSize val="0"/>
        </c:dLbls>
        <c:gapWidth val="150"/>
        <c:overlap val="100"/>
        <c:axId val="531487808"/>
        <c:axId val="531488200"/>
      </c:barChart>
      <c:catAx>
        <c:axId val="53148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8200"/>
        <c:crosses val="autoZero"/>
        <c:auto val="1"/>
        <c:lblAlgn val="ctr"/>
        <c:lblOffset val="100"/>
        <c:noMultiLvlLbl val="0"/>
      </c:catAx>
      <c:valAx>
        <c:axId val="531488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28D9-4E0D-B61F-B89757479379}"/>
            </c:ext>
          </c:extLst>
        </c:ser>
        <c:dLbls>
          <c:showLegendKey val="0"/>
          <c:showVal val="0"/>
          <c:showCatName val="0"/>
          <c:showSerName val="0"/>
          <c:showPercent val="0"/>
          <c:showBubbleSize val="0"/>
        </c:dLbls>
        <c:gapWidth val="150"/>
        <c:overlap val="100"/>
        <c:axId val="531488984"/>
        <c:axId val="531489376"/>
      </c:barChart>
      <c:catAx>
        <c:axId val="53148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9376"/>
        <c:crosses val="autoZero"/>
        <c:auto val="1"/>
        <c:lblAlgn val="ctr"/>
        <c:lblOffset val="100"/>
        <c:noMultiLvlLbl val="0"/>
      </c:catAx>
      <c:valAx>
        <c:axId val="531489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FCC8-46D3-949F-C5AE0C26B3B7}"/>
            </c:ext>
          </c:extLst>
        </c:ser>
        <c:dLbls>
          <c:showLegendKey val="0"/>
          <c:showVal val="0"/>
          <c:showCatName val="0"/>
          <c:showSerName val="0"/>
          <c:showPercent val="0"/>
          <c:showBubbleSize val="0"/>
        </c:dLbls>
        <c:gapWidth val="150"/>
        <c:overlap val="100"/>
        <c:axId val="531490160"/>
        <c:axId val="531490552"/>
      </c:barChart>
      <c:catAx>
        <c:axId val="53149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0552"/>
        <c:crosses val="autoZero"/>
        <c:auto val="1"/>
        <c:lblAlgn val="ctr"/>
        <c:lblOffset val="100"/>
        <c:noMultiLvlLbl val="0"/>
      </c:catAx>
      <c:valAx>
        <c:axId val="531490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C58C-4F45-BC7A-F73BDBF18FEE}"/>
            </c:ext>
          </c:extLst>
        </c:ser>
        <c:dLbls>
          <c:showLegendKey val="0"/>
          <c:showVal val="0"/>
          <c:showCatName val="0"/>
          <c:showSerName val="0"/>
          <c:showPercent val="0"/>
          <c:showBubbleSize val="0"/>
        </c:dLbls>
        <c:gapWidth val="150"/>
        <c:overlap val="100"/>
        <c:axId val="531491336"/>
        <c:axId val="531491728"/>
      </c:barChart>
      <c:catAx>
        <c:axId val="531491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1728"/>
        <c:crosses val="autoZero"/>
        <c:auto val="1"/>
        <c:lblAlgn val="ctr"/>
        <c:lblOffset val="100"/>
        <c:noMultiLvlLbl val="0"/>
      </c:catAx>
      <c:valAx>
        <c:axId val="531491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1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C92-4207-A5F3-5E383F308B47}"/>
            </c:ext>
          </c:extLst>
        </c:ser>
        <c:dLbls>
          <c:showLegendKey val="0"/>
          <c:showVal val="0"/>
          <c:showCatName val="0"/>
          <c:showSerName val="0"/>
          <c:showPercent val="0"/>
          <c:showBubbleSize val="0"/>
        </c:dLbls>
        <c:gapWidth val="150"/>
        <c:overlap val="100"/>
        <c:axId val="531492512"/>
        <c:axId val="531492904"/>
      </c:barChart>
      <c:catAx>
        <c:axId val="531492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2904"/>
        <c:crosses val="autoZero"/>
        <c:auto val="1"/>
        <c:lblAlgn val="ctr"/>
        <c:lblOffset val="100"/>
        <c:noMultiLvlLbl val="0"/>
      </c:catAx>
      <c:valAx>
        <c:axId val="531492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2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C95-41BB-B6E2-198B448222B6}"/>
            </c:ext>
          </c:extLst>
        </c:ser>
        <c:dLbls>
          <c:showLegendKey val="0"/>
          <c:showVal val="0"/>
          <c:showCatName val="0"/>
          <c:showSerName val="0"/>
          <c:showPercent val="0"/>
          <c:showBubbleSize val="0"/>
        </c:dLbls>
        <c:gapWidth val="150"/>
        <c:overlap val="100"/>
        <c:axId val="531493688"/>
        <c:axId val="531494080"/>
      </c:barChart>
      <c:catAx>
        <c:axId val="531493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4080"/>
        <c:crosses val="autoZero"/>
        <c:auto val="1"/>
        <c:lblAlgn val="ctr"/>
        <c:lblOffset val="100"/>
        <c:noMultiLvlLbl val="0"/>
      </c:catAx>
      <c:valAx>
        <c:axId val="531494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3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EB-423A-A759-44EC69FD0A5A}"/>
            </c:ext>
          </c:extLst>
        </c:ser>
        <c:dLbls>
          <c:showLegendKey val="0"/>
          <c:showVal val="0"/>
          <c:showCatName val="0"/>
          <c:showSerName val="0"/>
          <c:showPercent val="0"/>
          <c:showBubbleSize val="0"/>
        </c:dLbls>
        <c:gapWidth val="150"/>
        <c:overlap val="100"/>
        <c:axId val="521252248"/>
        <c:axId val="521252640"/>
      </c:barChart>
      <c:catAx>
        <c:axId val="521252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2640"/>
        <c:crosses val="autoZero"/>
        <c:auto val="1"/>
        <c:lblAlgn val="ctr"/>
        <c:lblOffset val="100"/>
        <c:noMultiLvlLbl val="0"/>
      </c:catAx>
      <c:valAx>
        <c:axId val="521252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2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19-4E76-AF31-721182CF471B}"/>
            </c:ext>
          </c:extLst>
        </c:ser>
        <c:dLbls>
          <c:showLegendKey val="0"/>
          <c:showVal val="0"/>
          <c:showCatName val="0"/>
          <c:showSerName val="0"/>
          <c:showPercent val="0"/>
          <c:showBubbleSize val="0"/>
        </c:dLbls>
        <c:gapWidth val="150"/>
        <c:overlap val="100"/>
        <c:axId val="531494864"/>
        <c:axId val="531495256"/>
      </c:barChart>
      <c:catAx>
        <c:axId val="531494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5256"/>
        <c:crosses val="autoZero"/>
        <c:auto val="1"/>
        <c:lblAlgn val="ctr"/>
        <c:lblOffset val="100"/>
        <c:noMultiLvlLbl val="0"/>
      </c:catAx>
      <c:valAx>
        <c:axId val="531495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4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8DE7-4A98-9666-5ACCCC500B52}"/>
            </c:ext>
          </c:extLst>
        </c:ser>
        <c:dLbls>
          <c:showLegendKey val="0"/>
          <c:showVal val="0"/>
          <c:showCatName val="0"/>
          <c:showSerName val="0"/>
          <c:showPercent val="0"/>
          <c:showBubbleSize val="0"/>
        </c:dLbls>
        <c:gapWidth val="150"/>
        <c:overlap val="100"/>
        <c:axId val="531496040"/>
        <c:axId val="531496432"/>
      </c:barChart>
      <c:catAx>
        <c:axId val="531496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6432"/>
        <c:crosses val="autoZero"/>
        <c:auto val="1"/>
        <c:lblAlgn val="ctr"/>
        <c:lblOffset val="100"/>
        <c:noMultiLvlLbl val="0"/>
      </c:catAx>
      <c:valAx>
        <c:axId val="531496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6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CFD1-4295-8A34-D2710B704DE7}"/>
            </c:ext>
          </c:extLst>
        </c:ser>
        <c:dLbls>
          <c:showLegendKey val="0"/>
          <c:showVal val="0"/>
          <c:showCatName val="0"/>
          <c:showSerName val="0"/>
          <c:showPercent val="0"/>
          <c:showBubbleSize val="0"/>
        </c:dLbls>
        <c:gapWidth val="150"/>
        <c:overlap val="100"/>
        <c:axId val="531497608"/>
        <c:axId val="531498000"/>
      </c:barChart>
      <c:catAx>
        <c:axId val="531497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8000"/>
        <c:crosses val="autoZero"/>
        <c:auto val="1"/>
        <c:lblAlgn val="ctr"/>
        <c:lblOffset val="100"/>
        <c:noMultiLvlLbl val="0"/>
      </c:catAx>
      <c:valAx>
        <c:axId val="531498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7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2350-4C39-A40D-18C27B09C8B6}"/>
            </c:ext>
          </c:extLst>
        </c:ser>
        <c:dLbls>
          <c:showLegendKey val="0"/>
          <c:showVal val="0"/>
          <c:showCatName val="0"/>
          <c:showSerName val="0"/>
          <c:showPercent val="0"/>
          <c:showBubbleSize val="0"/>
        </c:dLbls>
        <c:gapWidth val="150"/>
        <c:overlap val="100"/>
        <c:axId val="531498392"/>
        <c:axId val="531498784"/>
      </c:barChart>
      <c:catAx>
        <c:axId val="53149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8784"/>
        <c:crosses val="autoZero"/>
        <c:auto val="1"/>
        <c:lblAlgn val="ctr"/>
        <c:lblOffset val="100"/>
        <c:noMultiLvlLbl val="0"/>
      </c:catAx>
      <c:valAx>
        <c:axId val="531498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60-457C-A8EC-7CAE7B38A9C6}"/>
            </c:ext>
          </c:extLst>
        </c:ser>
        <c:dLbls>
          <c:showLegendKey val="0"/>
          <c:showVal val="0"/>
          <c:showCatName val="0"/>
          <c:showSerName val="0"/>
          <c:showPercent val="0"/>
          <c:showBubbleSize val="0"/>
        </c:dLbls>
        <c:gapWidth val="150"/>
        <c:overlap val="100"/>
        <c:axId val="531499568"/>
        <c:axId val="531499960"/>
      </c:barChart>
      <c:catAx>
        <c:axId val="531499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9960"/>
        <c:crosses val="autoZero"/>
        <c:auto val="1"/>
        <c:lblAlgn val="ctr"/>
        <c:lblOffset val="100"/>
        <c:noMultiLvlLbl val="0"/>
      </c:catAx>
      <c:valAx>
        <c:axId val="531499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9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7F-48D1-A2E1-36F4CFB4FCA3}"/>
            </c:ext>
          </c:extLst>
        </c:ser>
        <c:dLbls>
          <c:showLegendKey val="0"/>
          <c:showVal val="0"/>
          <c:showCatName val="0"/>
          <c:showSerName val="0"/>
          <c:showPercent val="0"/>
          <c:showBubbleSize val="0"/>
        </c:dLbls>
        <c:gapWidth val="150"/>
        <c:overlap val="100"/>
        <c:axId val="531500744"/>
        <c:axId val="531501136"/>
      </c:barChart>
      <c:catAx>
        <c:axId val="531500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1136"/>
        <c:crosses val="autoZero"/>
        <c:auto val="1"/>
        <c:lblAlgn val="ctr"/>
        <c:lblOffset val="100"/>
        <c:noMultiLvlLbl val="0"/>
      </c:catAx>
      <c:valAx>
        <c:axId val="531501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0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04-44B6-A37E-D395957CB4A1}"/>
            </c:ext>
          </c:extLst>
        </c:ser>
        <c:dLbls>
          <c:showLegendKey val="0"/>
          <c:showVal val="0"/>
          <c:showCatName val="0"/>
          <c:showSerName val="0"/>
          <c:showPercent val="0"/>
          <c:showBubbleSize val="0"/>
        </c:dLbls>
        <c:gapWidth val="150"/>
        <c:overlap val="100"/>
        <c:axId val="531501920"/>
        <c:axId val="531502312"/>
      </c:barChart>
      <c:catAx>
        <c:axId val="531501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2312"/>
        <c:crosses val="autoZero"/>
        <c:auto val="1"/>
        <c:lblAlgn val="ctr"/>
        <c:lblOffset val="100"/>
        <c:noMultiLvlLbl val="0"/>
      </c:catAx>
      <c:valAx>
        <c:axId val="5315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1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757C-483C-AB22-99C94735B662}"/>
            </c:ext>
          </c:extLst>
        </c:ser>
        <c:dLbls>
          <c:showLegendKey val="0"/>
          <c:showVal val="0"/>
          <c:showCatName val="0"/>
          <c:showSerName val="0"/>
          <c:showPercent val="0"/>
          <c:showBubbleSize val="0"/>
        </c:dLbls>
        <c:gapWidth val="150"/>
        <c:overlap val="100"/>
        <c:axId val="531503096"/>
        <c:axId val="531503488"/>
      </c:barChart>
      <c:catAx>
        <c:axId val="531503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3488"/>
        <c:crosses val="autoZero"/>
        <c:auto val="1"/>
        <c:lblAlgn val="ctr"/>
        <c:lblOffset val="100"/>
        <c:noMultiLvlLbl val="0"/>
      </c:catAx>
      <c:valAx>
        <c:axId val="531503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3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175E-416E-8F08-C00194E38704}"/>
            </c:ext>
          </c:extLst>
        </c:ser>
        <c:dLbls>
          <c:showLegendKey val="0"/>
          <c:showVal val="0"/>
          <c:showCatName val="0"/>
          <c:showSerName val="0"/>
          <c:showPercent val="0"/>
          <c:showBubbleSize val="0"/>
        </c:dLbls>
        <c:gapWidth val="150"/>
        <c:overlap val="100"/>
        <c:axId val="531504272"/>
        <c:axId val="531504664"/>
      </c:barChart>
      <c:catAx>
        <c:axId val="5315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4664"/>
        <c:crosses val="autoZero"/>
        <c:auto val="1"/>
        <c:lblAlgn val="ctr"/>
        <c:lblOffset val="100"/>
        <c:noMultiLvlLbl val="0"/>
      </c:catAx>
      <c:valAx>
        <c:axId val="531504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EA47-45F5-8CD3-75A1C9351EF1}"/>
            </c:ext>
          </c:extLst>
        </c:ser>
        <c:dLbls>
          <c:showLegendKey val="0"/>
          <c:showVal val="0"/>
          <c:showCatName val="0"/>
          <c:showSerName val="0"/>
          <c:showPercent val="0"/>
          <c:showBubbleSize val="0"/>
        </c:dLbls>
        <c:gapWidth val="150"/>
        <c:overlap val="100"/>
        <c:axId val="534938048"/>
        <c:axId val="534938440"/>
      </c:barChart>
      <c:catAx>
        <c:axId val="534938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38440"/>
        <c:crosses val="autoZero"/>
        <c:auto val="1"/>
        <c:lblAlgn val="ctr"/>
        <c:lblOffset val="100"/>
        <c:noMultiLvlLbl val="0"/>
      </c:catAx>
      <c:valAx>
        <c:axId val="534938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38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5467-4D18-ADB3-A37E01E1B3BF}"/>
            </c:ext>
          </c:extLst>
        </c:ser>
        <c:dLbls>
          <c:showLegendKey val="0"/>
          <c:showVal val="0"/>
          <c:showCatName val="0"/>
          <c:showSerName val="0"/>
          <c:showPercent val="0"/>
          <c:showBubbleSize val="0"/>
        </c:dLbls>
        <c:gapWidth val="150"/>
        <c:overlap val="100"/>
        <c:axId val="521253424"/>
        <c:axId val="521253816"/>
      </c:barChart>
      <c:catAx>
        <c:axId val="5212534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3816"/>
        <c:crosses val="autoZero"/>
        <c:auto val="1"/>
        <c:lblAlgn val="ctr"/>
        <c:lblOffset val="100"/>
        <c:noMultiLvlLbl val="0"/>
      </c:catAx>
      <c:valAx>
        <c:axId val="521253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3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47-4B16-84E6-00BC3F9E262C}"/>
            </c:ext>
          </c:extLst>
        </c:ser>
        <c:dLbls>
          <c:showLegendKey val="0"/>
          <c:showVal val="0"/>
          <c:showCatName val="0"/>
          <c:showSerName val="0"/>
          <c:showPercent val="0"/>
          <c:showBubbleSize val="0"/>
        </c:dLbls>
        <c:gapWidth val="150"/>
        <c:overlap val="100"/>
        <c:axId val="534939224"/>
        <c:axId val="534939616"/>
      </c:barChart>
      <c:catAx>
        <c:axId val="534939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39616"/>
        <c:crosses val="autoZero"/>
        <c:auto val="1"/>
        <c:lblAlgn val="ctr"/>
        <c:lblOffset val="100"/>
        <c:noMultiLvlLbl val="0"/>
      </c:catAx>
      <c:valAx>
        <c:axId val="534939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39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B3-48DA-AF46-149ADDBC3740}"/>
            </c:ext>
          </c:extLst>
        </c:ser>
        <c:dLbls>
          <c:showLegendKey val="0"/>
          <c:showVal val="0"/>
          <c:showCatName val="0"/>
          <c:showSerName val="0"/>
          <c:showPercent val="0"/>
          <c:showBubbleSize val="0"/>
        </c:dLbls>
        <c:gapWidth val="150"/>
        <c:overlap val="100"/>
        <c:axId val="534940400"/>
        <c:axId val="534940792"/>
      </c:barChart>
      <c:catAx>
        <c:axId val="534940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0792"/>
        <c:crosses val="autoZero"/>
        <c:auto val="1"/>
        <c:lblAlgn val="ctr"/>
        <c:lblOffset val="100"/>
        <c:noMultiLvlLbl val="0"/>
      </c:catAx>
      <c:valAx>
        <c:axId val="53494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0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315-4BF2-B943-559C471BFF3C}"/>
            </c:ext>
          </c:extLst>
        </c:ser>
        <c:dLbls>
          <c:showLegendKey val="0"/>
          <c:showVal val="0"/>
          <c:showCatName val="0"/>
          <c:showSerName val="0"/>
          <c:showPercent val="0"/>
          <c:showBubbleSize val="0"/>
        </c:dLbls>
        <c:gapWidth val="150"/>
        <c:overlap val="100"/>
        <c:axId val="534941576"/>
        <c:axId val="534941968"/>
      </c:barChart>
      <c:catAx>
        <c:axId val="534941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1968"/>
        <c:crosses val="autoZero"/>
        <c:auto val="1"/>
        <c:lblAlgn val="ctr"/>
        <c:lblOffset val="100"/>
        <c:noMultiLvlLbl val="0"/>
      </c:catAx>
      <c:valAx>
        <c:axId val="534941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1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7E68-49B4-AC54-5A4BA2673BD2}"/>
            </c:ext>
          </c:extLst>
        </c:ser>
        <c:dLbls>
          <c:showLegendKey val="0"/>
          <c:showVal val="0"/>
          <c:showCatName val="0"/>
          <c:showSerName val="0"/>
          <c:showPercent val="0"/>
          <c:showBubbleSize val="0"/>
        </c:dLbls>
        <c:gapWidth val="150"/>
        <c:overlap val="100"/>
        <c:axId val="534942752"/>
        <c:axId val="534943144"/>
      </c:barChart>
      <c:catAx>
        <c:axId val="534942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3144"/>
        <c:crosses val="autoZero"/>
        <c:auto val="1"/>
        <c:lblAlgn val="ctr"/>
        <c:lblOffset val="100"/>
        <c:noMultiLvlLbl val="0"/>
      </c:catAx>
      <c:valAx>
        <c:axId val="534943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2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9204-41E0-B567-0283DC65F6CF}"/>
            </c:ext>
          </c:extLst>
        </c:ser>
        <c:dLbls>
          <c:showLegendKey val="0"/>
          <c:showVal val="0"/>
          <c:showCatName val="0"/>
          <c:showSerName val="0"/>
          <c:showPercent val="0"/>
          <c:showBubbleSize val="0"/>
        </c:dLbls>
        <c:gapWidth val="150"/>
        <c:overlap val="100"/>
        <c:axId val="534943928"/>
        <c:axId val="534944320"/>
      </c:barChart>
      <c:catAx>
        <c:axId val="534943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4320"/>
        <c:crosses val="autoZero"/>
        <c:auto val="1"/>
        <c:lblAlgn val="ctr"/>
        <c:lblOffset val="100"/>
        <c:noMultiLvlLbl val="0"/>
      </c:catAx>
      <c:valAx>
        <c:axId val="53494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5BA7-4DD8-984C-8B05C8DC9130}"/>
            </c:ext>
          </c:extLst>
        </c:ser>
        <c:dLbls>
          <c:showLegendKey val="0"/>
          <c:showVal val="0"/>
          <c:showCatName val="0"/>
          <c:showSerName val="0"/>
          <c:showPercent val="0"/>
          <c:showBubbleSize val="0"/>
        </c:dLbls>
        <c:gapWidth val="150"/>
        <c:overlap val="100"/>
        <c:axId val="534945104"/>
        <c:axId val="534945496"/>
      </c:barChart>
      <c:catAx>
        <c:axId val="534945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5496"/>
        <c:crosses val="autoZero"/>
        <c:auto val="1"/>
        <c:lblAlgn val="ctr"/>
        <c:lblOffset val="100"/>
        <c:noMultiLvlLbl val="0"/>
      </c:catAx>
      <c:valAx>
        <c:axId val="53494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5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CF-41ED-B3D7-D16AD491C7B4}"/>
            </c:ext>
          </c:extLst>
        </c:ser>
        <c:dLbls>
          <c:showLegendKey val="0"/>
          <c:showVal val="0"/>
          <c:showCatName val="0"/>
          <c:showSerName val="0"/>
          <c:showPercent val="0"/>
          <c:showBubbleSize val="0"/>
        </c:dLbls>
        <c:gapWidth val="150"/>
        <c:overlap val="100"/>
        <c:axId val="534946280"/>
        <c:axId val="534946672"/>
      </c:barChart>
      <c:catAx>
        <c:axId val="534946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6672"/>
        <c:crosses val="autoZero"/>
        <c:auto val="1"/>
        <c:lblAlgn val="ctr"/>
        <c:lblOffset val="100"/>
        <c:noMultiLvlLbl val="0"/>
      </c:catAx>
      <c:valAx>
        <c:axId val="534946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6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64-4C25-B977-B611930E494A}"/>
            </c:ext>
          </c:extLst>
        </c:ser>
        <c:dLbls>
          <c:showLegendKey val="0"/>
          <c:showVal val="0"/>
          <c:showCatName val="0"/>
          <c:showSerName val="0"/>
          <c:showPercent val="0"/>
          <c:showBubbleSize val="0"/>
        </c:dLbls>
        <c:gapWidth val="150"/>
        <c:overlap val="100"/>
        <c:axId val="534947456"/>
        <c:axId val="534947848"/>
      </c:barChart>
      <c:catAx>
        <c:axId val="534947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7848"/>
        <c:crosses val="autoZero"/>
        <c:auto val="1"/>
        <c:lblAlgn val="ctr"/>
        <c:lblOffset val="100"/>
        <c:noMultiLvlLbl val="0"/>
      </c:catAx>
      <c:valAx>
        <c:axId val="534947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7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F5-47C2-AC98-558119137E90}"/>
            </c:ext>
          </c:extLst>
        </c:ser>
        <c:dLbls>
          <c:showLegendKey val="0"/>
          <c:showVal val="0"/>
          <c:showCatName val="0"/>
          <c:showSerName val="0"/>
          <c:showPercent val="0"/>
          <c:showBubbleSize val="0"/>
        </c:dLbls>
        <c:gapWidth val="150"/>
        <c:overlap val="100"/>
        <c:axId val="534948632"/>
        <c:axId val="534949024"/>
      </c:barChart>
      <c:catAx>
        <c:axId val="53494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9024"/>
        <c:crosses val="autoZero"/>
        <c:auto val="1"/>
        <c:lblAlgn val="ctr"/>
        <c:lblOffset val="100"/>
        <c:noMultiLvlLbl val="0"/>
      </c:catAx>
      <c:valAx>
        <c:axId val="53494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BC0D-4002-8BE5-12C92DEA366F}"/>
            </c:ext>
          </c:extLst>
        </c:ser>
        <c:dLbls>
          <c:showLegendKey val="0"/>
          <c:showVal val="0"/>
          <c:showCatName val="0"/>
          <c:showSerName val="0"/>
          <c:showPercent val="0"/>
          <c:showBubbleSize val="0"/>
        </c:dLbls>
        <c:gapWidth val="150"/>
        <c:overlap val="100"/>
        <c:axId val="534949808"/>
        <c:axId val="534950200"/>
      </c:barChart>
      <c:catAx>
        <c:axId val="53494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0200"/>
        <c:crosses val="autoZero"/>
        <c:auto val="1"/>
        <c:lblAlgn val="ctr"/>
        <c:lblOffset val="100"/>
        <c:noMultiLvlLbl val="0"/>
      </c:catAx>
      <c:valAx>
        <c:axId val="534950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3F73-4C97-AE35-22FC15EBC860}"/>
            </c:ext>
          </c:extLst>
        </c:ser>
        <c:dLbls>
          <c:showLegendKey val="0"/>
          <c:showVal val="0"/>
          <c:showCatName val="0"/>
          <c:showSerName val="0"/>
          <c:showPercent val="0"/>
          <c:showBubbleSize val="0"/>
        </c:dLbls>
        <c:gapWidth val="150"/>
        <c:overlap val="100"/>
        <c:axId val="521233432"/>
        <c:axId val="521233824"/>
      </c:barChart>
      <c:catAx>
        <c:axId val="521233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3824"/>
        <c:crosses val="autoZero"/>
        <c:auto val="1"/>
        <c:lblAlgn val="ctr"/>
        <c:lblOffset val="100"/>
        <c:noMultiLvlLbl val="0"/>
      </c:catAx>
      <c:valAx>
        <c:axId val="521233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3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84C4-4FA9-B358-F4FC6B2833CF}"/>
            </c:ext>
          </c:extLst>
        </c:ser>
        <c:dLbls>
          <c:showLegendKey val="0"/>
          <c:showVal val="0"/>
          <c:showCatName val="0"/>
          <c:showSerName val="0"/>
          <c:showPercent val="0"/>
          <c:showBubbleSize val="0"/>
        </c:dLbls>
        <c:gapWidth val="150"/>
        <c:overlap val="100"/>
        <c:axId val="521254600"/>
        <c:axId val="521254992"/>
      </c:barChart>
      <c:catAx>
        <c:axId val="521254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4992"/>
        <c:crosses val="autoZero"/>
        <c:auto val="1"/>
        <c:lblAlgn val="ctr"/>
        <c:lblOffset val="100"/>
        <c:noMultiLvlLbl val="0"/>
      </c:catAx>
      <c:valAx>
        <c:axId val="52125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4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3B6B-4ACB-86BF-8657639454DF}"/>
            </c:ext>
          </c:extLst>
        </c:ser>
        <c:dLbls>
          <c:showLegendKey val="0"/>
          <c:showVal val="0"/>
          <c:showCatName val="0"/>
          <c:showSerName val="0"/>
          <c:showPercent val="0"/>
          <c:showBubbleSize val="0"/>
        </c:dLbls>
        <c:gapWidth val="150"/>
        <c:overlap val="100"/>
        <c:axId val="534950984"/>
        <c:axId val="534951376"/>
      </c:barChart>
      <c:catAx>
        <c:axId val="534950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1376"/>
        <c:crosses val="autoZero"/>
        <c:auto val="1"/>
        <c:lblAlgn val="ctr"/>
        <c:lblOffset val="100"/>
        <c:noMultiLvlLbl val="0"/>
      </c:catAx>
      <c:valAx>
        <c:axId val="534951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0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743A-46CE-9196-D4F99A340AEB}"/>
            </c:ext>
          </c:extLst>
        </c:ser>
        <c:dLbls>
          <c:showLegendKey val="0"/>
          <c:showVal val="0"/>
          <c:showCatName val="0"/>
          <c:showSerName val="0"/>
          <c:showPercent val="0"/>
          <c:showBubbleSize val="0"/>
        </c:dLbls>
        <c:gapWidth val="150"/>
        <c:overlap val="100"/>
        <c:axId val="534952160"/>
        <c:axId val="534952552"/>
      </c:barChart>
      <c:catAx>
        <c:axId val="534952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2552"/>
        <c:crosses val="autoZero"/>
        <c:auto val="1"/>
        <c:lblAlgn val="ctr"/>
        <c:lblOffset val="100"/>
        <c:noMultiLvlLbl val="0"/>
      </c:catAx>
      <c:valAx>
        <c:axId val="534952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2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78-4129-BCFD-05B7485EA7C3}"/>
            </c:ext>
          </c:extLst>
        </c:ser>
        <c:dLbls>
          <c:showLegendKey val="0"/>
          <c:showVal val="0"/>
          <c:showCatName val="0"/>
          <c:showSerName val="0"/>
          <c:showPercent val="0"/>
          <c:showBubbleSize val="0"/>
        </c:dLbls>
        <c:gapWidth val="150"/>
        <c:overlap val="100"/>
        <c:axId val="534953336"/>
        <c:axId val="534953728"/>
      </c:barChart>
      <c:catAx>
        <c:axId val="534953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3728"/>
        <c:crosses val="autoZero"/>
        <c:auto val="1"/>
        <c:lblAlgn val="ctr"/>
        <c:lblOffset val="100"/>
        <c:noMultiLvlLbl val="0"/>
      </c:catAx>
      <c:valAx>
        <c:axId val="53495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3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73-4148-B116-CB6809D8523A}"/>
            </c:ext>
          </c:extLst>
        </c:ser>
        <c:dLbls>
          <c:showLegendKey val="0"/>
          <c:showVal val="0"/>
          <c:showCatName val="0"/>
          <c:showSerName val="0"/>
          <c:showPercent val="0"/>
          <c:showBubbleSize val="0"/>
        </c:dLbls>
        <c:gapWidth val="150"/>
        <c:overlap val="100"/>
        <c:axId val="534954512"/>
        <c:axId val="534954904"/>
      </c:barChart>
      <c:catAx>
        <c:axId val="534954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4904"/>
        <c:crosses val="autoZero"/>
        <c:auto val="1"/>
        <c:lblAlgn val="ctr"/>
        <c:lblOffset val="100"/>
        <c:noMultiLvlLbl val="0"/>
      </c:catAx>
      <c:valAx>
        <c:axId val="534954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4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92-40CB-96D3-7AC9390FD3F0}"/>
            </c:ext>
          </c:extLst>
        </c:ser>
        <c:dLbls>
          <c:showLegendKey val="0"/>
          <c:showVal val="0"/>
          <c:showCatName val="0"/>
          <c:showSerName val="0"/>
          <c:showPercent val="0"/>
          <c:showBubbleSize val="0"/>
        </c:dLbls>
        <c:gapWidth val="150"/>
        <c:overlap val="100"/>
        <c:axId val="534955688"/>
        <c:axId val="534956080"/>
      </c:barChart>
      <c:catAx>
        <c:axId val="53495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6080"/>
        <c:crosses val="autoZero"/>
        <c:auto val="1"/>
        <c:lblAlgn val="ctr"/>
        <c:lblOffset val="100"/>
        <c:noMultiLvlLbl val="0"/>
      </c:catAx>
      <c:valAx>
        <c:axId val="534956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EFB6-4379-A2A0-2CFDCFE32A90}"/>
            </c:ext>
          </c:extLst>
        </c:ser>
        <c:dLbls>
          <c:showLegendKey val="0"/>
          <c:showVal val="0"/>
          <c:showCatName val="0"/>
          <c:showSerName val="0"/>
          <c:showPercent val="0"/>
          <c:showBubbleSize val="0"/>
        </c:dLbls>
        <c:gapWidth val="150"/>
        <c:overlap val="100"/>
        <c:axId val="534956864"/>
        <c:axId val="534957256"/>
      </c:barChart>
      <c:catAx>
        <c:axId val="534956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7256"/>
        <c:crosses val="autoZero"/>
        <c:auto val="1"/>
        <c:lblAlgn val="ctr"/>
        <c:lblOffset val="100"/>
        <c:noMultiLvlLbl val="0"/>
      </c:catAx>
      <c:valAx>
        <c:axId val="534957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6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1053-4A1A-A593-CEB8102E9856}"/>
            </c:ext>
          </c:extLst>
        </c:ser>
        <c:dLbls>
          <c:showLegendKey val="0"/>
          <c:showVal val="0"/>
          <c:showCatName val="0"/>
          <c:showSerName val="0"/>
          <c:showPercent val="0"/>
          <c:showBubbleSize val="0"/>
        </c:dLbls>
        <c:gapWidth val="150"/>
        <c:overlap val="100"/>
        <c:axId val="534958040"/>
        <c:axId val="534958432"/>
      </c:barChart>
      <c:catAx>
        <c:axId val="53495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8432"/>
        <c:crosses val="autoZero"/>
        <c:auto val="1"/>
        <c:lblAlgn val="ctr"/>
        <c:lblOffset val="100"/>
        <c:noMultiLvlLbl val="0"/>
      </c:catAx>
      <c:valAx>
        <c:axId val="534958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EFDD-414F-820D-5A36F70EB96E}"/>
            </c:ext>
          </c:extLst>
        </c:ser>
        <c:dLbls>
          <c:showLegendKey val="0"/>
          <c:showVal val="0"/>
          <c:showCatName val="0"/>
          <c:showSerName val="0"/>
          <c:showPercent val="0"/>
          <c:showBubbleSize val="0"/>
        </c:dLbls>
        <c:gapWidth val="150"/>
        <c:overlap val="100"/>
        <c:axId val="534959216"/>
        <c:axId val="534959608"/>
      </c:barChart>
      <c:catAx>
        <c:axId val="534959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9608"/>
        <c:crosses val="autoZero"/>
        <c:auto val="1"/>
        <c:lblAlgn val="ctr"/>
        <c:lblOffset val="100"/>
        <c:noMultiLvlLbl val="0"/>
      </c:catAx>
      <c:valAx>
        <c:axId val="534959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9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886-41EA-92BF-8E1EDA123617}"/>
            </c:ext>
          </c:extLst>
        </c:ser>
        <c:dLbls>
          <c:showLegendKey val="0"/>
          <c:showVal val="0"/>
          <c:showCatName val="0"/>
          <c:showSerName val="0"/>
          <c:showPercent val="0"/>
          <c:showBubbleSize val="0"/>
        </c:dLbls>
        <c:gapWidth val="150"/>
        <c:overlap val="100"/>
        <c:axId val="534960392"/>
        <c:axId val="534960784"/>
      </c:barChart>
      <c:catAx>
        <c:axId val="534960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0784"/>
        <c:crosses val="autoZero"/>
        <c:auto val="1"/>
        <c:lblAlgn val="ctr"/>
        <c:lblOffset val="100"/>
        <c:noMultiLvlLbl val="0"/>
      </c:catAx>
      <c:valAx>
        <c:axId val="534960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0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2A-4C36-B1F7-21C1C181DFF5}"/>
            </c:ext>
          </c:extLst>
        </c:ser>
        <c:dLbls>
          <c:showLegendKey val="0"/>
          <c:showVal val="0"/>
          <c:showCatName val="0"/>
          <c:showSerName val="0"/>
          <c:showPercent val="0"/>
          <c:showBubbleSize val="0"/>
        </c:dLbls>
        <c:gapWidth val="150"/>
        <c:overlap val="100"/>
        <c:axId val="534961568"/>
        <c:axId val="534961960"/>
      </c:barChart>
      <c:catAx>
        <c:axId val="534961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1960"/>
        <c:crosses val="autoZero"/>
        <c:auto val="1"/>
        <c:lblAlgn val="ctr"/>
        <c:lblOffset val="100"/>
        <c:noMultiLvlLbl val="0"/>
      </c:catAx>
      <c:valAx>
        <c:axId val="53496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1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0594-44E3-B919-8E76D102D647}"/>
            </c:ext>
          </c:extLst>
        </c:ser>
        <c:dLbls>
          <c:showLegendKey val="0"/>
          <c:showVal val="0"/>
          <c:showCatName val="0"/>
          <c:showSerName val="0"/>
          <c:showPercent val="0"/>
          <c:showBubbleSize val="0"/>
        </c:dLbls>
        <c:gapWidth val="150"/>
        <c:overlap val="100"/>
        <c:axId val="521255776"/>
        <c:axId val="521256168"/>
      </c:barChart>
      <c:catAx>
        <c:axId val="52125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6168"/>
        <c:crosses val="autoZero"/>
        <c:auto val="1"/>
        <c:lblAlgn val="ctr"/>
        <c:lblOffset val="100"/>
        <c:noMultiLvlLbl val="0"/>
      </c:catAx>
      <c:valAx>
        <c:axId val="521256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D9-46BA-9EE0-C4C1CCA69074}"/>
            </c:ext>
          </c:extLst>
        </c:ser>
        <c:dLbls>
          <c:showLegendKey val="0"/>
          <c:showVal val="0"/>
          <c:showCatName val="0"/>
          <c:showSerName val="0"/>
          <c:showPercent val="0"/>
          <c:showBubbleSize val="0"/>
        </c:dLbls>
        <c:gapWidth val="150"/>
        <c:overlap val="100"/>
        <c:axId val="534962744"/>
        <c:axId val="534963136"/>
      </c:barChart>
      <c:catAx>
        <c:axId val="534962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3136"/>
        <c:crosses val="autoZero"/>
        <c:auto val="1"/>
        <c:lblAlgn val="ctr"/>
        <c:lblOffset val="100"/>
        <c:noMultiLvlLbl val="0"/>
      </c:catAx>
      <c:valAx>
        <c:axId val="534963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2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29C6-4AC6-9D86-75CFAAE4577F}"/>
            </c:ext>
          </c:extLst>
        </c:ser>
        <c:dLbls>
          <c:showLegendKey val="0"/>
          <c:showVal val="0"/>
          <c:showCatName val="0"/>
          <c:showSerName val="0"/>
          <c:showPercent val="0"/>
          <c:showBubbleSize val="0"/>
        </c:dLbls>
        <c:gapWidth val="150"/>
        <c:overlap val="100"/>
        <c:axId val="534963920"/>
        <c:axId val="534964312"/>
      </c:barChart>
      <c:catAx>
        <c:axId val="53496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4312"/>
        <c:crosses val="autoZero"/>
        <c:auto val="1"/>
        <c:lblAlgn val="ctr"/>
        <c:lblOffset val="100"/>
        <c:noMultiLvlLbl val="0"/>
      </c:catAx>
      <c:valAx>
        <c:axId val="534964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9443-4EE2-B961-406E0F3D4C91}"/>
            </c:ext>
          </c:extLst>
        </c:ser>
        <c:dLbls>
          <c:showLegendKey val="0"/>
          <c:showVal val="0"/>
          <c:showCatName val="0"/>
          <c:showSerName val="0"/>
          <c:showPercent val="0"/>
          <c:showBubbleSize val="0"/>
        </c:dLbls>
        <c:gapWidth val="150"/>
        <c:overlap val="100"/>
        <c:axId val="534965096"/>
        <c:axId val="534965488"/>
      </c:barChart>
      <c:catAx>
        <c:axId val="53496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5488"/>
        <c:crosses val="autoZero"/>
        <c:auto val="1"/>
        <c:lblAlgn val="ctr"/>
        <c:lblOffset val="100"/>
        <c:noMultiLvlLbl val="0"/>
      </c:catAx>
      <c:valAx>
        <c:axId val="534965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A3AE-4A56-9420-C5385B588562}"/>
            </c:ext>
          </c:extLst>
        </c:ser>
        <c:dLbls>
          <c:showLegendKey val="0"/>
          <c:showVal val="0"/>
          <c:showCatName val="0"/>
          <c:showSerName val="0"/>
          <c:showPercent val="0"/>
          <c:showBubbleSize val="0"/>
        </c:dLbls>
        <c:gapWidth val="150"/>
        <c:overlap val="100"/>
        <c:axId val="534966272"/>
        <c:axId val="534966664"/>
      </c:barChart>
      <c:catAx>
        <c:axId val="53496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6664"/>
        <c:crosses val="autoZero"/>
        <c:auto val="1"/>
        <c:lblAlgn val="ctr"/>
        <c:lblOffset val="100"/>
        <c:noMultiLvlLbl val="0"/>
      </c:catAx>
      <c:valAx>
        <c:axId val="534966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736-49A4-AFD3-CAF93942C7B7}"/>
            </c:ext>
          </c:extLst>
        </c:ser>
        <c:dLbls>
          <c:showLegendKey val="0"/>
          <c:showVal val="0"/>
          <c:showCatName val="0"/>
          <c:showSerName val="0"/>
          <c:showPercent val="0"/>
          <c:showBubbleSize val="0"/>
        </c:dLbls>
        <c:gapWidth val="150"/>
        <c:overlap val="100"/>
        <c:axId val="534967448"/>
        <c:axId val="534967840"/>
      </c:barChart>
      <c:catAx>
        <c:axId val="534967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7840"/>
        <c:crosses val="autoZero"/>
        <c:auto val="1"/>
        <c:lblAlgn val="ctr"/>
        <c:lblOffset val="100"/>
        <c:noMultiLvlLbl val="0"/>
      </c:catAx>
      <c:valAx>
        <c:axId val="53496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7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E7-4A0A-BF91-6439D62F8D2A}"/>
            </c:ext>
          </c:extLst>
        </c:ser>
        <c:dLbls>
          <c:showLegendKey val="0"/>
          <c:showVal val="0"/>
          <c:showCatName val="0"/>
          <c:showSerName val="0"/>
          <c:showPercent val="0"/>
          <c:showBubbleSize val="0"/>
        </c:dLbls>
        <c:gapWidth val="150"/>
        <c:overlap val="100"/>
        <c:axId val="534968624"/>
        <c:axId val="534969016"/>
      </c:barChart>
      <c:catAx>
        <c:axId val="534968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9016"/>
        <c:crosses val="autoZero"/>
        <c:auto val="1"/>
        <c:lblAlgn val="ctr"/>
        <c:lblOffset val="100"/>
        <c:noMultiLvlLbl val="0"/>
      </c:catAx>
      <c:valAx>
        <c:axId val="534969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8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61-4BED-BA1F-785AF9E66C96}"/>
            </c:ext>
          </c:extLst>
        </c:ser>
        <c:dLbls>
          <c:showLegendKey val="0"/>
          <c:showVal val="0"/>
          <c:showCatName val="0"/>
          <c:showSerName val="0"/>
          <c:showPercent val="0"/>
          <c:showBubbleSize val="0"/>
        </c:dLbls>
        <c:gapWidth val="150"/>
        <c:overlap val="100"/>
        <c:axId val="534969800"/>
        <c:axId val="534970192"/>
      </c:barChart>
      <c:catAx>
        <c:axId val="53496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0192"/>
        <c:crosses val="autoZero"/>
        <c:auto val="1"/>
        <c:lblAlgn val="ctr"/>
        <c:lblOffset val="100"/>
        <c:noMultiLvlLbl val="0"/>
      </c:catAx>
      <c:valAx>
        <c:axId val="534970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0966-4520-AC23-75C0BE944975}"/>
            </c:ext>
          </c:extLst>
        </c:ser>
        <c:dLbls>
          <c:showLegendKey val="0"/>
          <c:showVal val="0"/>
          <c:showCatName val="0"/>
          <c:showSerName val="0"/>
          <c:showPercent val="0"/>
          <c:showBubbleSize val="0"/>
        </c:dLbls>
        <c:gapWidth val="150"/>
        <c:overlap val="100"/>
        <c:axId val="534970976"/>
        <c:axId val="534971368"/>
      </c:barChart>
      <c:catAx>
        <c:axId val="534970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1368"/>
        <c:crosses val="autoZero"/>
        <c:auto val="1"/>
        <c:lblAlgn val="ctr"/>
        <c:lblOffset val="100"/>
        <c:noMultiLvlLbl val="0"/>
      </c:catAx>
      <c:valAx>
        <c:axId val="534971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0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857B-411B-B58B-0E52578D91B0}"/>
            </c:ext>
          </c:extLst>
        </c:ser>
        <c:dLbls>
          <c:showLegendKey val="0"/>
          <c:showVal val="0"/>
          <c:showCatName val="0"/>
          <c:showSerName val="0"/>
          <c:showPercent val="0"/>
          <c:showBubbleSize val="0"/>
        </c:dLbls>
        <c:gapWidth val="150"/>
        <c:overlap val="100"/>
        <c:axId val="534972152"/>
        <c:axId val="534972544"/>
      </c:barChart>
      <c:catAx>
        <c:axId val="53497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2544"/>
        <c:crosses val="autoZero"/>
        <c:auto val="1"/>
        <c:lblAlgn val="ctr"/>
        <c:lblOffset val="100"/>
        <c:noMultiLvlLbl val="0"/>
      </c:catAx>
      <c:valAx>
        <c:axId val="534972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E0B2-482C-A6E0-F8063CF6BEF2}"/>
            </c:ext>
          </c:extLst>
        </c:ser>
        <c:dLbls>
          <c:showLegendKey val="0"/>
          <c:showVal val="0"/>
          <c:showCatName val="0"/>
          <c:showSerName val="0"/>
          <c:showPercent val="0"/>
          <c:showBubbleSize val="0"/>
        </c:dLbls>
        <c:gapWidth val="150"/>
        <c:overlap val="100"/>
        <c:axId val="534973328"/>
        <c:axId val="534973720"/>
      </c:barChart>
      <c:catAx>
        <c:axId val="534973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3720"/>
        <c:crosses val="autoZero"/>
        <c:auto val="1"/>
        <c:lblAlgn val="ctr"/>
        <c:lblOffset val="100"/>
        <c:noMultiLvlLbl val="0"/>
      </c:catAx>
      <c:valAx>
        <c:axId val="534973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3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04-45EB-BD2B-8E45339B4D9B}"/>
            </c:ext>
          </c:extLst>
        </c:ser>
        <c:dLbls>
          <c:showLegendKey val="0"/>
          <c:showVal val="0"/>
          <c:showCatName val="0"/>
          <c:showSerName val="0"/>
          <c:showPercent val="0"/>
          <c:showBubbleSize val="0"/>
        </c:dLbls>
        <c:gapWidth val="150"/>
        <c:overlap val="100"/>
        <c:axId val="524242536"/>
        <c:axId val="524242928"/>
      </c:barChart>
      <c:catAx>
        <c:axId val="524242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2928"/>
        <c:crosses val="autoZero"/>
        <c:auto val="1"/>
        <c:lblAlgn val="ctr"/>
        <c:lblOffset val="100"/>
        <c:noMultiLvlLbl val="0"/>
      </c:catAx>
      <c:valAx>
        <c:axId val="524242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2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B0C-4661-911F-0A19FF17AC31}"/>
            </c:ext>
          </c:extLst>
        </c:ser>
        <c:dLbls>
          <c:showLegendKey val="0"/>
          <c:showVal val="0"/>
          <c:showCatName val="0"/>
          <c:showSerName val="0"/>
          <c:showPercent val="0"/>
          <c:showBubbleSize val="0"/>
        </c:dLbls>
        <c:gapWidth val="150"/>
        <c:overlap val="100"/>
        <c:axId val="534974504"/>
        <c:axId val="534974896"/>
      </c:barChart>
      <c:catAx>
        <c:axId val="53497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4896"/>
        <c:crosses val="autoZero"/>
        <c:auto val="1"/>
        <c:lblAlgn val="ctr"/>
        <c:lblOffset val="100"/>
        <c:noMultiLvlLbl val="0"/>
      </c:catAx>
      <c:valAx>
        <c:axId val="534974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DB-413A-A44C-71952D774BFA}"/>
            </c:ext>
          </c:extLst>
        </c:ser>
        <c:dLbls>
          <c:showLegendKey val="0"/>
          <c:showVal val="0"/>
          <c:showCatName val="0"/>
          <c:showSerName val="0"/>
          <c:showPercent val="0"/>
          <c:showBubbleSize val="0"/>
        </c:dLbls>
        <c:gapWidth val="150"/>
        <c:overlap val="100"/>
        <c:axId val="534975680"/>
        <c:axId val="534976072"/>
      </c:barChart>
      <c:catAx>
        <c:axId val="534975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6072"/>
        <c:crosses val="autoZero"/>
        <c:auto val="1"/>
        <c:lblAlgn val="ctr"/>
        <c:lblOffset val="100"/>
        <c:noMultiLvlLbl val="0"/>
      </c:catAx>
      <c:valAx>
        <c:axId val="534976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5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CD-4A2F-B70A-C0CADC4C88CE}"/>
            </c:ext>
          </c:extLst>
        </c:ser>
        <c:dLbls>
          <c:showLegendKey val="0"/>
          <c:showVal val="0"/>
          <c:showCatName val="0"/>
          <c:showSerName val="0"/>
          <c:showPercent val="0"/>
          <c:showBubbleSize val="0"/>
        </c:dLbls>
        <c:gapWidth val="150"/>
        <c:overlap val="100"/>
        <c:axId val="534976856"/>
        <c:axId val="534977248"/>
      </c:barChart>
      <c:catAx>
        <c:axId val="534976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7248"/>
        <c:crosses val="autoZero"/>
        <c:auto val="1"/>
        <c:lblAlgn val="ctr"/>
        <c:lblOffset val="100"/>
        <c:noMultiLvlLbl val="0"/>
      </c:catAx>
      <c:valAx>
        <c:axId val="534977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6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52EB-4DCD-BF5E-E9A47507065A}"/>
            </c:ext>
          </c:extLst>
        </c:ser>
        <c:dLbls>
          <c:showLegendKey val="0"/>
          <c:showVal val="0"/>
          <c:showCatName val="0"/>
          <c:showSerName val="0"/>
          <c:showPercent val="0"/>
          <c:showBubbleSize val="0"/>
        </c:dLbls>
        <c:gapWidth val="150"/>
        <c:overlap val="100"/>
        <c:axId val="534978032"/>
        <c:axId val="534978424"/>
      </c:barChart>
      <c:catAx>
        <c:axId val="534978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8424"/>
        <c:crosses val="autoZero"/>
        <c:auto val="1"/>
        <c:lblAlgn val="ctr"/>
        <c:lblOffset val="100"/>
        <c:noMultiLvlLbl val="0"/>
      </c:catAx>
      <c:valAx>
        <c:axId val="53497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8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8242-43AD-AF38-F97204E049CC}"/>
            </c:ext>
          </c:extLst>
        </c:ser>
        <c:dLbls>
          <c:showLegendKey val="0"/>
          <c:showVal val="0"/>
          <c:showCatName val="0"/>
          <c:showSerName val="0"/>
          <c:showPercent val="0"/>
          <c:showBubbleSize val="0"/>
        </c:dLbls>
        <c:gapWidth val="150"/>
        <c:overlap val="100"/>
        <c:axId val="534979208"/>
        <c:axId val="534979600"/>
      </c:barChart>
      <c:catAx>
        <c:axId val="534979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9600"/>
        <c:crosses val="autoZero"/>
        <c:auto val="1"/>
        <c:lblAlgn val="ctr"/>
        <c:lblOffset val="100"/>
        <c:noMultiLvlLbl val="0"/>
      </c:catAx>
      <c:valAx>
        <c:axId val="534979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9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8ABD-46ED-82C3-A4557C0A4476}"/>
            </c:ext>
          </c:extLst>
        </c:ser>
        <c:dLbls>
          <c:showLegendKey val="0"/>
          <c:showVal val="0"/>
          <c:showCatName val="0"/>
          <c:showSerName val="0"/>
          <c:showPercent val="0"/>
          <c:showBubbleSize val="0"/>
        </c:dLbls>
        <c:gapWidth val="150"/>
        <c:overlap val="100"/>
        <c:axId val="534980384"/>
        <c:axId val="534980776"/>
      </c:barChart>
      <c:catAx>
        <c:axId val="534980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0776"/>
        <c:crosses val="autoZero"/>
        <c:auto val="1"/>
        <c:lblAlgn val="ctr"/>
        <c:lblOffset val="100"/>
        <c:noMultiLvlLbl val="0"/>
      </c:catAx>
      <c:valAx>
        <c:axId val="534980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0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05-47B8-82E4-D1C39FF4E4FF}"/>
            </c:ext>
          </c:extLst>
        </c:ser>
        <c:dLbls>
          <c:showLegendKey val="0"/>
          <c:showVal val="0"/>
          <c:showCatName val="0"/>
          <c:showSerName val="0"/>
          <c:showPercent val="0"/>
          <c:showBubbleSize val="0"/>
        </c:dLbls>
        <c:gapWidth val="150"/>
        <c:overlap val="100"/>
        <c:axId val="534981560"/>
        <c:axId val="534981952"/>
      </c:barChart>
      <c:catAx>
        <c:axId val="534981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1952"/>
        <c:crosses val="autoZero"/>
        <c:auto val="1"/>
        <c:lblAlgn val="ctr"/>
        <c:lblOffset val="100"/>
        <c:noMultiLvlLbl val="0"/>
      </c:catAx>
      <c:valAx>
        <c:axId val="5349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1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3E2-4774-92E8-F7C65172D026}"/>
            </c:ext>
          </c:extLst>
        </c:ser>
        <c:dLbls>
          <c:showLegendKey val="0"/>
          <c:showVal val="0"/>
          <c:showCatName val="0"/>
          <c:showSerName val="0"/>
          <c:showPercent val="0"/>
          <c:showBubbleSize val="0"/>
        </c:dLbls>
        <c:gapWidth val="150"/>
        <c:overlap val="100"/>
        <c:axId val="534982736"/>
        <c:axId val="534983128"/>
      </c:barChart>
      <c:catAx>
        <c:axId val="534982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3128"/>
        <c:crosses val="autoZero"/>
        <c:auto val="1"/>
        <c:lblAlgn val="ctr"/>
        <c:lblOffset val="100"/>
        <c:noMultiLvlLbl val="0"/>
      </c:catAx>
      <c:valAx>
        <c:axId val="534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2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6CE-4E68-AC8D-CB45A5A80325}"/>
            </c:ext>
          </c:extLst>
        </c:ser>
        <c:dLbls>
          <c:showLegendKey val="0"/>
          <c:showVal val="0"/>
          <c:showCatName val="0"/>
          <c:showSerName val="0"/>
          <c:showPercent val="0"/>
          <c:showBubbleSize val="0"/>
        </c:dLbls>
        <c:gapWidth val="150"/>
        <c:overlap val="100"/>
        <c:axId val="534983912"/>
        <c:axId val="534984304"/>
      </c:barChart>
      <c:catAx>
        <c:axId val="534983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4304"/>
        <c:crosses val="autoZero"/>
        <c:auto val="1"/>
        <c:lblAlgn val="ctr"/>
        <c:lblOffset val="100"/>
        <c:noMultiLvlLbl val="0"/>
      </c:catAx>
      <c:valAx>
        <c:axId val="534984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3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FFA2-4457-8419-DA5D00821B7B}"/>
            </c:ext>
          </c:extLst>
        </c:ser>
        <c:dLbls>
          <c:showLegendKey val="0"/>
          <c:showVal val="0"/>
          <c:showCatName val="0"/>
          <c:showSerName val="0"/>
          <c:showPercent val="0"/>
          <c:showBubbleSize val="0"/>
        </c:dLbls>
        <c:gapWidth val="150"/>
        <c:overlap val="100"/>
        <c:axId val="534985088"/>
        <c:axId val="534985480"/>
      </c:barChart>
      <c:catAx>
        <c:axId val="534985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5480"/>
        <c:crosses val="autoZero"/>
        <c:auto val="1"/>
        <c:lblAlgn val="ctr"/>
        <c:lblOffset val="100"/>
        <c:noMultiLvlLbl val="0"/>
      </c:catAx>
      <c:valAx>
        <c:axId val="534985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5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2E-4055-AB65-F47D90975930}"/>
            </c:ext>
          </c:extLst>
        </c:ser>
        <c:dLbls>
          <c:showLegendKey val="0"/>
          <c:showVal val="0"/>
          <c:showCatName val="0"/>
          <c:showSerName val="0"/>
          <c:showPercent val="0"/>
          <c:showBubbleSize val="0"/>
        </c:dLbls>
        <c:gapWidth val="150"/>
        <c:overlap val="100"/>
        <c:axId val="524243712"/>
        <c:axId val="524244104"/>
      </c:barChart>
      <c:catAx>
        <c:axId val="524243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4104"/>
        <c:crosses val="autoZero"/>
        <c:auto val="1"/>
        <c:lblAlgn val="ctr"/>
        <c:lblOffset val="100"/>
        <c:noMultiLvlLbl val="0"/>
      </c:catAx>
      <c:valAx>
        <c:axId val="524244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3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CDEC-4CF7-B741-38257E8BD986}"/>
            </c:ext>
          </c:extLst>
        </c:ser>
        <c:dLbls>
          <c:showLegendKey val="0"/>
          <c:showVal val="0"/>
          <c:showCatName val="0"/>
          <c:showSerName val="0"/>
          <c:showPercent val="0"/>
          <c:showBubbleSize val="0"/>
        </c:dLbls>
        <c:gapWidth val="150"/>
        <c:overlap val="100"/>
        <c:axId val="534986656"/>
        <c:axId val="534987048"/>
      </c:barChart>
      <c:catAx>
        <c:axId val="534986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7048"/>
        <c:crosses val="autoZero"/>
        <c:auto val="1"/>
        <c:lblAlgn val="ctr"/>
        <c:lblOffset val="100"/>
        <c:noMultiLvlLbl val="0"/>
      </c:catAx>
      <c:valAx>
        <c:axId val="5349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6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360F-460F-98E2-E2C8931D1844}"/>
            </c:ext>
          </c:extLst>
        </c:ser>
        <c:dLbls>
          <c:showLegendKey val="0"/>
          <c:showVal val="0"/>
          <c:showCatName val="0"/>
          <c:showSerName val="0"/>
          <c:showPercent val="0"/>
          <c:showBubbleSize val="0"/>
        </c:dLbls>
        <c:gapWidth val="150"/>
        <c:overlap val="100"/>
        <c:axId val="534987440"/>
        <c:axId val="534987832"/>
      </c:barChart>
      <c:catAx>
        <c:axId val="53498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7832"/>
        <c:crosses val="autoZero"/>
        <c:auto val="1"/>
        <c:lblAlgn val="ctr"/>
        <c:lblOffset val="100"/>
        <c:noMultiLvlLbl val="0"/>
      </c:catAx>
      <c:valAx>
        <c:axId val="534987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4B7-47E1-B4B6-F7F3D590A73B}"/>
            </c:ext>
          </c:extLst>
        </c:ser>
        <c:dLbls>
          <c:showLegendKey val="0"/>
          <c:showVal val="0"/>
          <c:showCatName val="0"/>
          <c:showSerName val="0"/>
          <c:showPercent val="0"/>
          <c:showBubbleSize val="0"/>
        </c:dLbls>
        <c:gapWidth val="150"/>
        <c:overlap val="100"/>
        <c:axId val="534988616"/>
        <c:axId val="534989008"/>
      </c:barChart>
      <c:catAx>
        <c:axId val="534988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9008"/>
        <c:crosses val="autoZero"/>
        <c:auto val="1"/>
        <c:lblAlgn val="ctr"/>
        <c:lblOffset val="100"/>
        <c:noMultiLvlLbl val="0"/>
      </c:catAx>
      <c:valAx>
        <c:axId val="534989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8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2B-4A05-A4DC-4AA2505F61B5}"/>
            </c:ext>
          </c:extLst>
        </c:ser>
        <c:dLbls>
          <c:showLegendKey val="0"/>
          <c:showVal val="0"/>
          <c:showCatName val="0"/>
          <c:showSerName val="0"/>
          <c:showPercent val="0"/>
          <c:showBubbleSize val="0"/>
        </c:dLbls>
        <c:gapWidth val="150"/>
        <c:overlap val="100"/>
        <c:axId val="534989792"/>
        <c:axId val="534990184"/>
      </c:barChart>
      <c:catAx>
        <c:axId val="534989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0184"/>
        <c:crosses val="autoZero"/>
        <c:auto val="1"/>
        <c:lblAlgn val="ctr"/>
        <c:lblOffset val="100"/>
        <c:noMultiLvlLbl val="0"/>
      </c:catAx>
      <c:valAx>
        <c:axId val="534990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9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18-4C99-B487-D2B34B4AA2A4}"/>
            </c:ext>
          </c:extLst>
        </c:ser>
        <c:dLbls>
          <c:showLegendKey val="0"/>
          <c:showVal val="0"/>
          <c:showCatName val="0"/>
          <c:showSerName val="0"/>
          <c:showPercent val="0"/>
          <c:showBubbleSize val="0"/>
        </c:dLbls>
        <c:gapWidth val="150"/>
        <c:overlap val="100"/>
        <c:axId val="534990968"/>
        <c:axId val="534991360"/>
      </c:barChart>
      <c:catAx>
        <c:axId val="534990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1360"/>
        <c:crosses val="autoZero"/>
        <c:auto val="1"/>
        <c:lblAlgn val="ctr"/>
        <c:lblOffset val="100"/>
        <c:noMultiLvlLbl val="0"/>
      </c:catAx>
      <c:valAx>
        <c:axId val="534991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0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41A8-4494-B986-1277F26F716E}"/>
            </c:ext>
          </c:extLst>
        </c:ser>
        <c:dLbls>
          <c:showLegendKey val="0"/>
          <c:showVal val="0"/>
          <c:showCatName val="0"/>
          <c:showSerName val="0"/>
          <c:showPercent val="0"/>
          <c:showBubbleSize val="0"/>
        </c:dLbls>
        <c:gapWidth val="150"/>
        <c:overlap val="100"/>
        <c:axId val="534992144"/>
        <c:axId val="534992536"/>
      </c:barChart>
      <c:catAx>
        <c:axId val="534992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2536"/>
        <c:crosses val="autoZero"/>
        <c:auto val="1"/>
        <c:lblAlgn val="ctr"/>
        <c:lblOffset val="100"/>
        <c:noMultiLvlLbl val="0"/>
      </c:catAx>
      <c:valAx>
        <c:axId val="534992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2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2DD3-4859-AB27-EEFC7BF64EA4}"/>
            </c:ext>
          </c:extLst>
        </c:ser>
        <c:dLbls>
          <c:showLegendKey val="0"/>
          <c:showVal val="0"/>
          <c:showCatName val="0"/>
          <c:showSerName val="0"/>
          <c:showPercent val="0"/>
          <c:showBubbleSize val="0"/>
        </c:dLbls>
        <c:gapWidth val="150"/>
        <c:overlap val="100"/>
        <c:axId val="534993320"/>
        <c:axId val="534993712"/>
      </c:barChart>
      <c:catAx>
        <c:axId val="534993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3712"/>
        <c:crosses val="autoZero"/>
        <c:auto val="1"/>
        <c:lblAlgn val="ctr"/>
        <c:lblOffset val="100"/>
        <c:noMultiLvlLbl val="0"/>
      </c:catAx>
      <c:valAx>
        <c:axId val="534993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3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444D-490F-AC82-0A57655B99CA}"/>
            </c:ext>
          </c:extLst>
        </c:ser>
        <c:dLbls>
          <c:showLegendKey val="0"/>
          <c:showVal val="0"/>
          <c:showCatName val="0"/>
          <c:showSerName val="0"/>
          <c:showPercent val="0"/>
          <c:showBubbleSize val="0"/>
        </c:dLbls>
        <c:gapWidth val="150"/>
        <c:overlap val="100"/>
        <c:axId val="534994496"/>
        <c:axId val="534994888"/>
      </c:barChart>
      <c:catAx>
        <c:axId val="534994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4888"/>
        <c:crosses val="autoZero"/>
        <c:auto val="1"/>
        <c:lblAlgn val="ctr"/>
        <c:lblOffset val="100"/>
        <c:noMultiLvlLbl val="0"/>
      </c:catAx>
      <c:valAx>
        <c:axId val="534994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4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1A-4140-8210-CB70E20CB17E}"/>
            </c:ext>
          </c:extLst>
        </c:ser>
        <c:dLbls>
          <c:showLegendKey val="0"/>
          <c:showVal val="0"/>
          <c:showCatName val="0"/>
          <c:showSerName val="0"/>
          <c:showPercent val="0"/>
          <c:showBubbleSize val="0"/>
        </c:dLbls>
        <c:gapWidth val="150"/>
        <c:overlap val="100"/>
        <c:axId val="521231080"/>
        <c:axId val="534995672"/>
      </c:barChart>
      <c:catAx>
        <c:axId val="52123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5672"/>
        <c:crosses val="autoZero"/>
        <c:auto val="1"/>
        <c:lblAlgn val="ctr"/>
        <c:lblOffset val="100"/>
        <c:noMultiLvlLbl val="0"/>
      </c:catAx>
      <c:valAx>
        <c:axId val="53499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0F-4ED5-A00F-B9DF50ADD117}"/>
            </c:ext>
          </c:extLst>
        </c:ser>
        <c:dLbls>
          <c:showLegendKey val="0"/>
          <c:showVal val="0"/>
          <c:showCatName val="0"/>
          <c:showSerName val="0"/>
          <c:showPercent val="0"/>
          <c:showBubbleSize val="0"/>
        </c:dLbls>
        <c:gapWidth val="150"/>
        <c:overlap val="100"/>
        <c:axId val="534996456"/>
        <c:axId val="534996848"/>
      </c:barChart>
      <c:catAx>
        <c:axId val="534996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6848"/>
        <c:crosses val="autoZero"/>
        <c:auto val="1"/>
        <c:lblAlgn val="ctr"/>
        <c:lblOffset val="100"/>
        <c:noMultiLvlLbl val="0"/>
      </c:catAx>
      <c:valAx>
        <c:axId val="534996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6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95-4690-9BCD-4EFA1B3FFDE3}"/>
            </c:ext>
          </c:extLst>
        </c:ser>
        <c:dLbls>
          <c:showLegendKey val="0"/>
          <c:showVal val="0"/>
          <c:showCatName val="0"/>
          <c:showSerName val="0"/>
          <c:showPercent val="0"/>
          <c:showBubbleSize val="0"/>
        </c:dLbls>
        <c:gapWidth val="150"/>
        <c:overlap val="100"/>
        <c:axId val="524244888"/>
        <c:axId val="524245280"/>
      </c:barChart>
      <c:catAx>
        <c:axId val="524244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5280"/>
        <c:crosses val="autoZero"/>
        <c:auto val="1"/>
        <c:lblAlgn val="ctr"/>
        <c:lblOffset val="100"/>
        <c:noMultiLvlLbl val="0"/>
      </c:catAx>
      <c:valAx>
        <c:axId val="524245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4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B6A-4452-9E93-4FF2E0193936}"/>
            </c:ext>
          </c:extLst>
        </c:ser>
        <c:dLbls>
          <c:showLegendKey val="0"/>
          <c:showVal val="0"/>
          <c:showCatName val="0"/>
          <c:showSerName val="0"/>
          <c:showPercent val="0"/>
          <c:showBubbleSize val="0"/>
        </c:dLbls>
        <c:gapWidth val="150"/>
        <c:overlap val="100"/>
        <c:axId val="534997632"/>
        <c:axId val="534998024"/>
      </c:barChart>
      <c:catAx>
        <c:axId val="534997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8024"/>
        <c:crosses val="autoZero"/>
        <c:auto val="1"/>
        <c:lblAlgn val="ctr"/>
        <c:lblOffset val="100"/>
        <c:noMultiLvlLbl val="0"/>
      </c:catAx>
      <c:valAx>
        <c:axId val="534998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7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DD26-4003-BA0E-A5C02BD697E3}"/>
            </c:ext>
          </c:extLst>
        </c:ser>
        <c:dLbls>
          <c:showLegendKey val="0"/>
          <c:showVal val="0"/>
          <c:showCatName val="0"/>
          <c:showSerName val="0"/>
          <c:showPercent val="0"/>
          <c:showBubbleSize val="0"/>
        </c:dLbls>
        <c:gapWidth val="150"/>
        <c:overlap val="100"/>
        <c:axId val="534998808"/>
        <c:axId val="534999200"/>
      </c:barChart>
      <c:catAx>
        <c:axId val="534998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9200"/>
        <c:crosses val="autoZero"/>
        <c:auto val="1"/>
        <c:lblAlgn val="ctr"/>
        <c:lblOffset val="100"/>
        <c:noMultiLvlLbl val="0"/>
      </c:catAx>
      <c:valAx>
        <c:axId val="534999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8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29C4-4453-AC9E-1D893E293FBE}"/>
            </c:ext>
          </c:extLst>
        </c:ser>
        <c:dLbls>
          <c:showLegendKey val="0"/>
          <c:showVal val="0"/>
          <c:showCatName val="0"/>
          <c:showSerName val="0"/>
          <c:showPercent val="0"/>
          <c:showBubbleSize val="0"/>
        </c:dLbls>
        <c:gapWidth val="150"/>
        <c:overlap val="100"/>
        <c:axId val="534999984"/>
        <c:axId val="535000376"/>
      </c:barChart>
      <c:catAx>
        <c:axId val="53499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000376"/>
        <c:crosses val="autoZero"/>
        <c:auto val="1"/>
        <c:lblAlgn val="ctr"/>
        <c:lblOffset val="100"/>
        <c:noMultiLvlLbl val="0"/>
      </c:catAx>
      <c:valAx>
        <c:axId val="535000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190F-4E8E-9D1B-E1043DDE2F84}"/>
            </c:ext>
          </c:extLst>
        </c:ser>
        <c:dLbls>
          <c:showLegendKey val="0"/>
          <c:showVal val="0"/>
          <c:showCatName val="0"/>
          <c:showSerName val="0"/>
          <c:showPercent val="0"/>
          <c:showBubbleSize val="0"/>
        </c:dLbls>
        <c:gapWidth val="150"/>
        <c:overlap val="100"/>
        <c:axId val="535001160"/>
        <c:axId val="535001552"/>
      </c:barChart>
      <c:catAx>
        <c:axId val="535001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001552"/>
        <c:crosses val="autoZero"/>
        <c:auto val="1"/>
        <c:lblAlgn val="ctr"/>
        <c:lblOffset val="100"/>
        <c:noMultiLvlLbl val="0"/>
      </c:catAx>
      <c:valAx>
        <c:axId val="535001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5001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1A-49EE-AD20-D851E32286C3}"/>
            </c:ext>
          </c:extLst>
        </c:ser>
        <c:dLbls>
          <c:showLegendKey val="0"/>
          <c:showVal val="0"/>
          <c:showCatName val="0"/>
          <c:showSerName val="0"/>
          <c:showPercent val="0"/>
          <c:showBubbleSize val="0"/>
        </c:dLbls>
        <c:gapWidth val="150"/>
        <c:overlap val="100"/>
        <c:axId val="535002336"/>
        <c:axId val="535002728"/>
      </c:barChart>
      <c:catAx>
        <c:axId val="535002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002728"/>
        <c:crosses val="autoZero"/>
        <c:auto val="1"/>
        <c:lblAlgn val="ctr"/>
        <c:lblOffset val="100"/>
        <c:noMultiLvlLbl val="0"/>
      </c:catAx>
      <c:valAx>
        <c:axId val="535002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5002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00-430A-A614-0A475E00703B}"/>
            </c:ext>
          </c:extLst>
        </c:ser>
        <c:dLbls>
          <c:showLegendKey val="0"/>
          <c:showVal val="0"/>
          <c:showCatName val="0"/>
          <c:showSerName val="0"/>
          <c:showPercent val="0"/>
          <c:showBubbleSize val="0"/>
        </c:dLbls>
        <c:gapWidth val="150"/>
        <c:overlap val="100"/>
        <c:axId val="600263104"/>
        <c:axId val="600263496"/>
      </c:barChart>
      <c:catAx>
        <c:axId val="600263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3496"/>
        <c:crosses val="autoZero"/>
        <c:auto val="1"/>
        <c:lblAlgn val="ctr"/>
        <c:lblOffset val="100"/>
        <c:noMultiLvlLbl val="0"/>
      </c:catAx>
      <c:valAx>
        <c:axId val="600263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3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64-4E71-B250-BB50A424C8C4}"/>
            </c:ext>
          </c:extLst>
        </c:ser>
        <c:dLbls>
          <c:showLegendKey val="0"/>
          <c:showVal val="0"/>
          <c:showCatName val="0"/>
          <c:showSerName val="0"/>
          <c:showPercent val="0"/>
          <c:showBubbleSize val="0"/>
        </c:dLbls>
        <c:gapWidth val="150"/>
        <c:overlap val="100"/>
        <c:axId val="600264280"/>
        <c:axId val="600264672"/>
      </c:barChart>
      <c:catAx>
        <c:axId val="600264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4672"/>
        <c:crosses val="autoZero"/>
        <c:auto val="1"/>
        <c:lblAlgn val="ctr"/>
        <c:lblOffset val="100"/>
        <c:noMultiLvlLbl val="0"/>
      </c:catAx>
      <c:valAx>
        <c:axId val="60026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4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20BC-4BC3-B9B4-B20C507E0458}"/>
            </c:ext>
          </c:extLst>
        </c:ser>
        <c:dLbls>
          <c:showLegendKey val="0"/>
          <c:showVal val="0"/>
          <c:showCatName val="0"/>
          <c:showSerName val="0"/>
          <c:showPercent val="0"/>
          <c:showBubbleSize val="0"/>
        </c:dLbls>
        <c:gapWidth val="150"/>
        <c:overlap val="100"/>
        <c:axId val="600265456"/>
        <c:axId val="600265848"/>
      </c:barChart>
      <c:catAx>
        <c:axId val="60026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5848"/>
        <c:crosses val="autoZero"/>
        <c:auto val="1"/>
        <c:lblAlgn val="ctr"/>
        <c:lblOffset val="100"/>
        <c:noMultiLvlLbl val="0"/>
      </c:catAx>
      <c:valAx>
        <c:axId val="600265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941A-421C-A1E8-4C40CD42A64C}"/>
            </c:ext>
          </c:extLst>
        </c:ser>
        <c:dLbls>
          <c:showLegendKey val="0"/>
          <c:showVal val="0"/>
          <c:showCatName val="0"/>
          <c:showSerName val="0"/>
          <c:showPercent val="0"/>
          <c:showBubbleSize val="0"/>
        </c:dLbls>
        <c:gapWidth val="150"/>
        <c:overlap val="100"/>
        <c:axId val="600266632"/>
        <c:axId val="600267024"/>
      </c:barChart>
      <c:catAx>
        <c:axId val="600266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7024"/>
        <c:crosses val="autoZero"/>
        <c:auto val="1"/>
        <c:lblAlgn val="ctr"/>
        <c:lblOffset val="100"/>
        <c:noMultiLvlLbl val="0"/>
      </c:catAx>
      <c:valAx>
        <c:axId val="60026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6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C3F5-4FD9-A64A-D04DB634BA70}"/>
            </c:ext>
          </c:extLst>
        </c:ser>
        <c:dLbls>
          <c:showLegendKey val="0"/>
          <c:showVal val="0"/>
          <c:showCatName val="0"/>
          <c:showSerName val="0"/>
          <c:showPercent val="0"/>
          <c:showBubbleSize val="0"/>
        </c:dLbls>
        <c:gapWidth val="150"/>
        <c:overlap val="100"/>
        <c:axId val="600267808"/>
        <c:axId val="600268200"/>
      </c:barChart>
      <c:catAx>
        <c:axId val="60026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8200"/>
        <c:crosses val="autoZero"/>
        <c:auto val="1"/>
        <c:lblAlgn val="ctr"/>
        <c:lblOffset val="100"/>
        <c:noMultiLvlLbl val="0"/>
      </c:catAx>
      <c:valAx>
        <c:axId val="600268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6E9F-4E31-8EF8-0B932E66E365}"/>
            </c:ext>
          </c:extLst>
        </c:ser>
        <c:dLbls>
          <c:showLegendKey val="0"/>
          <c:showVal val="0"/>
          <c:showCatName val="0"/>
          <c:showSerName val="0"/>
          <c:showPercent val="0"/>
          <c:showBubbleSize val="0"/>
        </c:dLbls>
        <c:gapWidth val="150"/>
        <c:overlap val="100"/>
        <c:axId val="524246064"/>
        <c:axId val="524246456"/>
      </c:barChart>
      <c:catAx>
        <c:axId val="524246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6456"/>
        <c:crosses val="autoZero"/>
        <c:auto val="1"/>
        <c:lblAlgn val="ctr"/>
        <c:lblOffset val="100"/>
        <c:noMultiLvlLbl val="0"/>
      </c:catAx>
      <c:valAx>
        <c:axId val="524246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6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CF-4CF9-B668-87DB03D055DD}"/>
            </c:ext>
          </c:extLst>
        </c:ser>
        <c:dLbls>
          <c:showLegendKey val="0"/>
          <c:showVal val="0"/>
          <c:showCatName val="0"/>
          <c:showSerName val="0"/>
          <c:showPercent val="0"/>
          <c:showBubbleSize val="0"/>
        </c:dLbls>
        <c:gapWidth val="150"/>
        <c:overlap val="100"/>
        <c:axId val="600268984"/>
        <c:axId val="600269376"/>
      </c:barChart>
      <c:catAx>
        <c:axId val="60026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9376"/>
        <c:crosses val="autoZero"/>
        <c:auto val="1"/>
        <c:lblAlgn val="ctr"/>
        <c:lblOffset val="100"/>
        <c:noMultiLvlLbl val="0"/>
      </c:catAx>
      <c:valAx>
        <c:axId val="600269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43-4A06-BF75-387056E45A09}"/>
            </c:ext>
          </c:extLst>
        </c:ser>
        <c:dLbls>
          <c:showLegendKey val="0"/>
          <c:showVal val="0"/>
          <c:showCatName val="0"/>
          <c:showSerName val="0"/>
          <c:showPercent val="0"/>
          <c:showBubbleSize val="0"/>
        </c:dLbls>
        <c:gapWidth val="150"/>
        <c:overlap val="100"/>
        <c:axId val="600270160"/>
        <c:axId val="600270552"/>
      </c:barChart>
      <c:catAx>
        <c:axId val="60027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0552"/>
        <c:crosses val="autoZero"/>
        <c:auto val="1"/>
        <c:lblAlgn val="ctr"/>
        <c:lblOffset val="100"/>
        <c:noMultiLvlLbl val="0"/>
      </c:catAx>
      <c:valAx>
        <c:axId val="600270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7F-45BE-AF53-3C20929F4497}"/>
            </c:ext>
          </c:extLst>
        </c:ser>
        <c:dLbls>
          <c:showLegendKey val="0"/>
          <c:showVal val="0"/>
          <c:showCatName val="0"/>
          <c:showSerName val="0"/>
          <c:showPercent val="0"/>
          <c:showBubbleSize val="0"/>
        </c:dLbls>
        <c:gapWidth val="150"/>
        <c:overlap val="100"/>
        <c:axId val="600271728"/>
        <c:axId val="600272120"/>
      </c:barChart>
      <c:catAx>
        <c:axId val="600271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2120"/>
        <c:crosses val="autoZero"/>
        <c:auto val="1"/>
        <c:lblAlgn val="ctr"/>
        <c:lblOffset val="100"/>
        <c:noMultiLvlLbl val="0"/>
      </c:catAx>
      <c:valAx>
        <c:axId val="600272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1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B7ED-4775-B5CF-D3D20476E8A7}"/>
            </c:ext>
          </c:extLst>
        </c:ser>
        <c:dLbls>
          <c:showLegendKey val="0"/>
          <c:showVal val="0"/>
          <c:showCatName val="0"/>
          <c:showSerName val="0"/>
          <c:showPercent val="0"/>
          <c:showBubbleSize val="0"/>
        </c:dLbls>
        <c:gapWidth val="150"/>
        <c:overlap val="100"/>
        <c:axId val="600272904"/>
        <c:axId val="600273296"/>
      </c:barChart>
      <c:catAx>
        <c:axId val="600272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3296"/>
        <c:crosses val="autoZero"/>
        <c:auto val="1"/>
        <c:lblAlgn val="ctr"/>
        <c:lblOffset val="100"/>
        <c:noMultiLvlLbl val="0"/>
      </c:catAx>
      <c:valAx>
        <c:axId val="600273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2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A960-47A8-BC62-DB4B13081F94}"/>
            </c:ext>
          </c:extLst>
        </c:ser>
        <c:dLbls>
          <c:showLegendKey val="0"/>
          <c:showVal val="0"/>
          <c:showCatName val="0"/>
          <c:showSerName val="0"/>
          <c:showPercent val="0"/>
          <c:showBubbleSize val="0"/>
        </c:dLbls>
        <c:gapWidth val="150"/>
        <c:overlap val="100"/>
        <c:axId val="600274080"/>
        <c:axId val="600274472"/>
      </c:barChart>
      <c:catAx>
        <c:axId val="60027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4472"/>
        <c:crosses val="autoZero"/>
        <c:auto val="1"/>
        <c:lblAlgn val="ctr"/>
        <c:lblOffset val="100"/>
        <c:noMultiLvlLbl val="0"/>
      </c:catAx>
      <c:valAx>
        <c:axId val="60027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275B-4926-B835-CB08C0FE2439}"/>
            </c:ext>
          </c:extLst>
        </c:ser>
        <c:dLbls>
          <c:showLegendKey val="0"/>
          <c:showVal val="0"/>
          <c:showCatName val="0"/>
          <c:showSerName val="0"/>
          <c:showPercent val="0"/>
          <c:showBubbleSize val="0"/>
        </c:dLbls>
        <c:gapWidth val="150"/>
        <c:overlap val="100"/>
        <c:axId val="600275256"/>
        <c:axId val="600275648"/>
      </c:barChart>
      <c:catAx>
        <c:axId val="600275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5648"/>
        <c:crosses val="autoZero"/>
        <c:auto val="1"/>
        <c:lblAlgn val="ctr"/>
        <c:lblOffset val="100"/>
        <c:noMultiLvlLbl val="0"/>
      </c:catAx>
      <c:valAx>
        <c:axId val="600275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5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07D-4BDE-B791-B8B38004A745}"/>
            </c:ext>
          </c:extLst>
        </c:ser>
        <c:dLbls>
          <c:showLegendKey val="0"/>
          <c:showVal val="0"/>
          <c:showCatName val="0"/>
          <c:showSerName val="0"/>
          <c:showPercent val="0"/>
          <c:showBubbleSize val="0"/>
        </c:dLbls>
        <c:gapWidth val="150"/>
        <c:overlap val="100"/>
        <c:axId val="600276432"/>
        <c:axId val="600276824"/>
      </c:barChart>
      <c:catAx>
        <c:axId val="600276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6824"/>
        <c:crosses val="autoZero"/>
        <c:auto val="1"/>
        <c:lblAlgn val="ctr"/>
        <c:lblOffset val="100"/>
        <c:noMultiLvlLbl val="0"/>
      </c:catAx>
      <c:valAx>
        <c:axId val="600276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6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6F0-47CA-AC00-C68C7B491B1A}"/>
            </c:ext>
          </c:extLst>
        </c:ser>
        <c:dLbls>
          <c:showLegendKey val="0"/>
          <c:showVal val="0"/>
          <c:showCatName val="0"/>
          <c:showSerName val="0"/>
          <c:showPercent val="0"/>
          <c:showBubbleSize val="0"/>
        </c:dLbls>
        <c:gapWidth val="150"/>
        <c:overlap val="100"/>
        <c:axId val="600277608"/>
        <c:axId val="600278000"/>
      </c:barChart>
      <c:catAx>
        <c:axId val="600277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8000"/>
        <c:crosses val="autoZero"/>
        <c:auto val="1"/>
        <c:lblAlgn val="ctr"/>
        <c:lblOffset val="100"/>
        <c:noMultiLvlLbl val="0"/>
      </c:catAx>
      <c:valAx>
        <c:axId val="600278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7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F9-4508-9877-0781749912B9}"/>
            </c:ext>
          </c:extLst>
        </c:ser>
        <c:dLbls>
          <c:showLegendKey val="0"/>
          <c:showVal val="0"/>
          <c:showCatName val="0"/>
          <c:showSerName val="0"/>
          <c:showPercent val="0"/>
          <c:showBubbleSize val="0"/>
        </c:dLbls>
        <c:gapWidth val="150"/>
        <c:overlap val="100"/>
        <c:axId val="600278784"/>
        <c:axId val="600279176"/>
      </c:barChart>
      <c:catAx>
        <c:axId val="6002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9176"/>
        <c:crosses val="autoZero"/>
        <c:auto val="1"/>
        <c:lblAlgn val="ctr"/>
        <c:lblOffset val="100"/>
        <c:noMultiLvlLbl val="0"/>
      </c:catAx>
      <c:valAx>
        <c:axId val="600279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FBB7-418A-8144-453965FD54A1}"/>
            </c:ext>
          </c:extLst>
        </c:ser>
        <c:dLbls>
          <c:showLegendKey val="0"/>
          <c:showVal val="0"/>
          <c:showCatName val="0"/>
          <c:showSerName val="0"/>
          <c:showPercent val="0"/>
          <c:showBubbleSize val="0"/>
        </c:dLbls>
        <c:gapWidth val="150"/>
        <c:overlap val="100"/>
        <c:axId val="600279960"/>
        <c:axId val="600280352"/>
      </c:barChart>
      <c:catAx>
        <c:axId val="60027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0352"/>
        <c:crosses val="autoZero"/>
        <c:auto val="1"/>
        <c:lblAlgn val="ctr"/>
        <c:lblOffset val="100"/>
        <c:noMultiLvlLbl val="0"/>
      </c:catAx>
      <c:valAx>
        <c:axId val="600280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4B88-41FC-BC80-690F57D0F860}"/>
            </c:ext>
          </c:extLst>
        </c:ser>
        <c:dLbls>
          <c:showLegendKey val="0"/>
          <c:showVal val="0"/>
          <c:showCatName val="0"/>
          <c:showSerName val="0"/>
          <c:showPercent val="0"/>
          <c:showBubbleSize val="0"/>
        </c:dLbls>
        <c:gapWidth val="150"/>
        <c:overlap val="100"/>
        <c:axId val="524247240"/>
        <c:axId val="524247632"/>
      </c:barChart>
      <c:catAx>
        <c:axId val="524247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7632"/>
        <c:crosses val="autoZero"/>
        <c:auto val="1"/>
        <c:lblAlgn val="ctr"/>
        <c:lblOffset val="100"/>
        <c:noMultiLvlLbl val="0"/>
      </c:catAx>
      <c:valAx>
        <c:axId val="524247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7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4B3D-44D7-AFC6-F7154176E093}"/>
            </c:ext>
          </c:extLst>
        </c:ser>
        <c:dLbls>
          <c:showLegendKey val="0"/>
          <c:showVal val="0"/>
          <c:showCatName val="0"/>
          <c:showSerName val="0"/>
          <c:showPercent val="0"/>
          <c:showBubbleSize val="0"/>
        </c:dLbls>
        <c:gapWidth val="150"/>
        <c:overlap val="100"/>
        <c:axId val="600281136"/>
        <c:axId val="600281528"/>
      </c:barChart>
      <c:catAx>
        <c:axId val="600281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1528"/>
        <c:crosses val="autoZero"/>
        <c:auto val="1"/>
        <c:lblAlgn val="ctr"/>
        <c:lblOffset val="100"/>
        <c:noMultiLvlLbl val="0"/>
      </c:catAx>
      <c:valAx>
        <c:axId val="600281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1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212A-4552-BEAF-EE089DE16641}"/>
            </c:ext>
          </c:extLst>
        </c:ser>
        <c:dLbls>
          <c:showLegendKey val="0"/>
          <c:showVal val="0"/>
          <c:showCatName val="0"/>
          <c:showSerName val="0"/>
          <c:showPercent val="0"/>
          <c:showBubbleSize val="0"/>
        </c:dLbls>
        <c:gapWidth val="150"/>
        <c:overlap val="100"/>
        <c:axId val="600281920"/>
        <c:axId val="600282312"/>
      </c:barChart>
      <c:catAx>
        <c:axId val="600281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2312"/>
        <c:crosses val="autoZero"/>
        <c:auto val="1"/>
        <c:lblAlgn val="ctr"/>
        <c:lblOffset val="100"/>
        <c:noMultiLvlLbl val="0"/>
      </c:catAx>
      <c:valAx>
        <c:axId val="60028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1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D81-4D8E-8954-4A551CFFF055}"/>
            </c:ext>
          </c:extLst>
        </c:ser>
        <c:dLbls>
          <c:showLegendKey val="0"/>
          <c:showVal val="0"/>
          <c:showCatName val="0"/>
          <c:showSerName val="0"/>
          <c:showPercent val="0"/>
          <c:showBubbleSize val="0"/>
        </c:dLbls>
        <c:gapWidth val="150"/>
        <c:overlap val="100"/>
        <c:axId val="600283096"/>
        <c:axId val="600283488"/>
      </c:barChart>
      <c:catAx>
        <c:axId val="600283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3488"/>
        <c:crosses val="autoZero"/>
        <c:auto val="1"/>
        <c:lblAlgn val="ctr"/>
        <c:lblOffset val="100"/>
        <c:noMultiLvlLbl val="0"/>
      </c:catAx>
      <c:valAx>
        <c:axId val="600283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3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4-46EA-9FDF-FF499A32C263}"/>
            </c:ext>
          </c:extLst>
        </c:ser>
        <c:dLbls>
          <c:showLegendKey val="0"/>
          <c:showVal val="0"/>
          <c:showCatName val="0"/>
          <c:showSerName val="0"/>
          <c:showPercent val="0"/>
          <c:showBubbleSize val="0"/>
        </c:dLbls>
        <c:gapWidth val="150"/>
        <c:overlap val="100"/>
        <c:axId val="600284272"/>
        <c:axId val="600284664"/>
      </c:barChart>
      <c:catAx>
        <c:axId val="60028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4664"/>
        <c:crosses val="autoZero"/>
        <c:auto val="1"/>
        <c:lblAlgn val="ctr"/>
        <c:lblOffset val="100"/>
        <c:noMultiLvlLbl val="0"/>
      </c:catAx>
      <c:valAx>
        <c:axId val="600284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3B-45DC-9D25-505C200C9397}"/>
            </c:ext>
          </c:extLst>
        </c:ser>
        <c:dLbls>
          <c:showLegendKey val="0"/>
          <c:showVal val="0"/>
          <c:showCatName val="0"/>
          <c:showSerName val="0"/>
          <c:showPercent val="0"/>
          <c:showBubbleSize val="0"/>
        </c:dLbls>
        <c:gapWidth val="150"/>
        <c:overlap val="100"/>
        <c:axId val="600285448"/>
        <c:axId val="600285840"/>
      </c:barChart>
      <c:catAx>
        <c:axId val="600285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5840"/>
        <c:crosses val="autoZero"/>
        <c:auto val="1"/>
        <c:lblAlgn val="ctr"/>
        <c:lblOffset val="100"/>
        <c:noMultiLvlLbl val="0"/>
      </c:catAx>
      <c:valAx>
        <c:axId val="600285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5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3A00-4D2D-A93E-CEFFF20DDD52}"/>
            </c:ext>
          </c:extLst>
        </c:ser>
        <c:dLbls>
          <c:showLegendKey val="0"/>
          <c:showVal val="0"/>
          <c:showCatName val="0"/>
          <c:showSerName val="0"/>
          <c:showPercent val="0"/>
          <c:showBubbleSize val="0"/>
        </c:dLbls>
        <c:gapWidth val="150"/>
        <c:overlap val="100"/>
        <c:axId val="600286624"/>
        <c:axId val="600287016"/>
      </c:barChart>
      <c:catAx>
        <c:axId val="6002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7016"/>
        <c:crosses val="autoZero"/>
        <c:auto val="1"/>
        <c:lblAlgn val="ctr"/>
        <c:lblOffset val="100"/>
        <c:noMultiLvlLbl val="0"/>
      </c:catAx>
      <c:valAx>
        <c:axId val="600287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D942-4D4F-B592-BB7940A5D1FC}"/>
            </c:ext>
          </c:extLst>
        </c:ser>
        <c:dLbls>
          <c:showLegendKey val="0"/>
          <c:showVal val="0"/>
          <c:showCatName val="0"/>
          <c:showSerName val="0"/>
          <c:showPercent val="0"/>
          <c:showBubbleSize val="0"/>
        </c:dLbls>
        <c:gapWidth val="150"/>
        <c:overlap val="100"/>
        <c:axId val="600287800"/>
        <c:axId val="600288192"/>
      </c:barChart>
      <c:catAx>
        <c:axId val="600287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8192"/>
        <c:crosses val="autoZero"/>
        <c:auto val="1"/>
        <c:lblAlgn val="ctr"/>
        <c:lblOffset val="100"/>
        <c:noMultiLvlLbl val="0"/>
      </c:catAx>
      <c:valAx>
        <c:axId val="600288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7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F666-4DAB-9DDB-5BB05BD1CAC1}"/>
            </c:ext>
          </c:extLst>
        </c:ser>
        <c:dLbls>
          <c:showLegendKey val="0"/>
          <c:showVal val="0"/>
          <c:showCatName val="0"/>
          <c:showSerName val="0"/>
          <c:showPercent val="0"/>
          <c:showBubbleSize val="0"/>
        </c:dLbls>
        <c:gapWidth val="150"/>
        <c:overlap val="100"/>
        <c:axId val="600288976"/>
        <c:axId val="600289368"/>
      </c:barChart>
      <c:catAx>
        <c:axId val="600288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9368"/>
        <c:crosses val="autoZero"/>
        <c:auto val="1"/>
        <c:lblAlgn val="ctr"/>
        <c:lblOffset val="100"/>
        <c:noMultiLvlLbl val="0"/>
      </c:catAx>
      <c:valAx>
        <c:axId val="600289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8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F4-4C28-A514-F55DC2C38B41}"/>
            </c:ext>
          </c:extLst>
        </c:ser>
        <c:dLbls>
          <c:showLegendKey val="0"/>
          <c:showVal val="0"/>
          <c:showCatName val="0"/>
          <c:showSerName val="0"/>
          <c:showPercent val="0"/>
          <c:showBubbleSize val="0"/>
        </c:dLbls>
        <c:gapWidth val="150"/>
        <c:overlap val="100"/>
        <c:axId val="600290152"/>
        <c:axId val="600290544"/>
      </c:barChart>
      <c:catAx>
        <c:axId val="600290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0544"/>
        <c:crosses val="autoZero"/>
        <c:auto val="1"/>
        <c:lblAlgn val="ctr"/>
        <c:lblOffset val="100"/>
        <c:noMultiLvlLbl val="0"/>
      </c:catAx>
      <c:valAx>
        <c:axId val="600290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0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2-41E3-B807-5DE13AC3C2C6}"/>
            </c:ext>
          </c:extLst>
        </c:ser>
        <c:dLbls>
          <c:showLegendKey val="0"/>
          <c:showVal val="0"/>
          <c:showCatName val="0"/>
          <c:showSerName val="0"/>
          <c:showPercent val="0"/>
          <c:showBubbleSize val="0"/>
        </c:dLbls>
        <c:gapWidth val="150"/>
        <c:overlap val="100"/>
        <c:axId val="600291328"/>
        <c:axId val="600291720"/>
      </c:barChart>
      <c:catAx>
        <c:axId val="60029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1720"/>
        <c:crosses val="autoZero"/>
        <c:auto val="1"/>
        <c:lblAlgn val="ctr"/>
        <c:lblOffset val="100"/>
        <c:noMultiLvlLbl val="0"/>
      </c:catAx>
      <c:valAx>
        <c:axId val="60029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CA62-4E8F-95BF-1083F6B3AA9A}"/>
            </c:ext>
          </c:extLst>
        </c:ser>
        <c:dLbls>
          <c:showLegendKey val="0"/>
          <c:showVal val="0"/>
          <c:showCatName val="0"/>
          <c:showSerName val="0"/>
          <c:showPercent val="0"/>
          <c:showBubbleSize val="0"/>
        </c:dLbls>
        <c:gapWidth val="150"/>
        <c:overlap val="100"/>
        <c:axId val="524248416"/>
        <c:axId val="524248808"/>
      </c:barChart>
      <c:catAx>
        <c:axId val="524248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8808"/>
        <c:crosses val="autoZero"/>
        <c:auto val="1"/>
        <c:lblAlgn val="ctr"/>
        <c:lblOffset val="100"/>
        <c:noMultiLvlLbl val="0"/>
      </c:catAx>
      <c:valAx>
        <c:axId val="52424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8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A9-4266-B00E-7F1A06EAFCCD}"/>
            </c:ext>
          </c:extLst>
        </c:ser>
        <c:dLbls>
          <c:showLegendKey val="0"/>
          <c:showVal val="0"/>
          <c:showCatName val="0"/>
          <c:showSerName val="0"/>
          <c:showPercent val="0"/>
          <c:showBubbleSize val="0"/>
        </c:dLbls>
        <c:gapWidth val="150"/>
        <c:overlap val="100"/>
        <c:axId val="600292504"/>
        <c:axId val="600292896"/>
      </c:barChart>
      <c:catAx>
        <c:axId val="600292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2896"/>
        <c:crosses val="autoZero"/>
        <c:auto val="1"/>
        <c:lblAlgn val="ctr"/>
        <c:lblOffset val="100"/>
        <c:noMultiLvlLbl val="0"/>
      </c:catAx>
      <c:valAx>
        <c:axId val="60029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2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'14-Edificio 10'!$B$12:$B$13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4E77-4C70-A368-254D05112331}"/>
            </c:ext>
          </c:extLst>
        </c:ser>
        <c:dLbls>
          <c:showLegendKey val="0"/>
          <c:showVal val="0"/>
          <c:showCatName val="0"/>
          <c:showSerName val="0"/>
          <c:showPercent val="0"/>
          <c:showBubbleSize val="0"/>
        </c:dLbls>
        <c:gapWidth val="150"/>
        <c:overlap val="100"/>
        <c:axId val="600293680"/>
        <c:axId val="600294072"/>
      </c:barChart>
      <c:catAx>
        <c:axId val="600293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4072"/>
        <c:crosses val="autoZero"/>
        <c:auto val="1"/>
        <c:lblAlgn val="ctr"/>
        <c:lblOffset val="100"/>
        <c:noMultiLvlLbl val="0"/>
      </c:catAx>
      <c:valAx>
        <c:axId val="600294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3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'14-Edificio 10'!$C$12:$C$13</c:f>
              <c:strCache>
                <c:ptCount val="2"/>
                <c:pt idx="0">
                  <c:v>Demanda máxima       (kW)</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E817-4D8B-AFB1-B42F49A9E4C4}"/>
            </c:ext>
          </c:extLst>
        </c:ser>
        <c:dLbls>
          <c:showLegendKey val="0"/>
          <c:showVal val="0"/>
          <c:showCatName val="0"/>
          <c:showSerName val="0"/>
          <c:showPercent val="0"/>
          <c:showBubbleSize val="0"/>
        </c:dLbls>
        <c:gapWidth val="150"/>
        <c:overlap val="100"/>
        <c:axId val="600294856"/>
        <c:axId val="600295248"/>
      </c:barChart>
      <c:catAx>
        <c:axId val="600294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5248"/>
        <c:crosses val="autoZero"/>
        <c:auto val="1"/>
        <c:lblAlgn val="ctr"/>
        <c:lblOffset val="100"/>
        <c:noMultiLvlLbl val="0"/>
      </c:catAx>
      <c:valAx>
        <c:axId val="600295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4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'14-Edificio 10'!$D$12:$D$13</c:f>
              <c:strCache>
                <c:ptCount val="2"/>
                <c:pt idx="0">
                  <c:v>Importe             (¢)</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"₡"#,##0</c:formatCode>
                <c:ptCount val="12"/>
              </c:numCache>
            </c:numRef>
          </c:val>
          <c:extLst>
            <c:ext xmlns:c16="http://schemas.microsoft.com/office/drawing/2014/chart" uri="{C3380CC4-5D6E-409C-BE32-E72D297353CC}">
              <c16:uniqueId val="{00000000-A693-4F37-BFBE-96623FE4A24B}"/>
            </c:ext>
          </c:extLst>
        </c:ser>
        <c:dLbls>
          <c:showLegendKey val="0"/>
          <c:showVal val="0"/>
          <c:showCatName val="0"/>
          <c:showSerName val="0"/>
          <c:showPercent val="0"/>
          <c:showBubbleSize val="0"/>
        </c:dLbls>
        <c:gapWidth val="150"/>
        <c:overlap val="100"/>
        <c:axId val="600296032"/>
        <c:axId val="600296424"/>
      </c:barChart>
      <c:catAx>
        <c:axId val="600296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6424"/>
        <c:crosses val="autoZero"/>
        <c:auto val="1"/>
        <c:lblAlgn val="ctr"/>
        <c:lblOffset val="100"/>
        <c:noMultiLvlLbl val="0"/>
      </c:catAx>
      <c:valAx>
        <c:axId val="600296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6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'14-Edificio 10'!$G$13</c:f>
              <c:strCache>
                <c:ptCount val="1"/>
                <c:pt idx="0">
                  <c:v>Consumo de energía eléctrica por  empleado (kWh /Nº empleados)</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133-4038-A973-E22B66E6D27D}"/>
            </c:ext>
          </c:extLst>
        </c:ser>
        <c:dLbls>
          <c:showLegendKey val="0"/>
          <c:showVal val="0"/>
          <c:showCatName val="0"/>
          <c:showSerName val="0"/>
          <c:showPercent val="0"/>
          <c:showBubbleSize val="0"/>
        </c:dLbls>
        <c:gapWidth val="150"/>
        <c:overlap val="100"/>
        <c:axId val="600297208"/>
        <c:axId val="600297600"/>
      </c:barChart>
      <c:catAx>
        <c:axId val="600297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7600"/>
        <c:crosses val="autoZero"/>
        <c:auto val="1"/>
        <c:lblAlgn val="ctr"/>
        <c:lblOffset val="100"/>
        <c:noMultiLvlLbl val="0"/>
      </c:catAx>
      <c:valAx>
        <c:axId val="600297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7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'14-Edificio 10'!$H$13</c:f>
              <c:strCache>
                <c:ptCount val="1"/>
                <c:pt idx="0">
                  <c:v>Consumo de energía eléctrica por área física        (kWh/ m2)</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BE-4E1D-A2C0-44BB40635E0D}"/>
            </c:ext>
          </c:extLst>
        </c:ser>
        <c:dLbls>
          <c:showLegendKey val="0"/>
          <c:showVal val="0"/>
          <c:showCatName val="0"/>
          <c:showSerName val="0"/>
          <c:showPercent val="0"/>
          <c:showBubbleSize val="0"/>
        </c:dLbls>
        <c:gapWidth val="150"/>
        <c:overlap val="100"/>
        <c:axId val="600298384"/>
        <c:axId val="600298776"/>
      </c:barChart>
      <c:catAx>
        <c:axId val="60029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8776"/>
        <c:crosses val="autoZero"/>
        <c:auto val="1"/>
        <c:lblAlgn val="ctr"/>
        <c:lblOffset val="100"/>
        <c:noMultiLvlLbl val="0"/>
      </c:catAx>
      <c:valAx>
        <c:axId val="600298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'14-Edificio 10'!$I$13</c:f>
              <c:strCache>
                <c:ptCount val="1"/>
                <c:pt idx="0">
                  <c:v>Kilogramos de dióxido de carbono equivalente          
(kg CO2e)</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11-4296-B571-61509012EE6B}"/>
            </c:ext>
          </c:extLst>
        </c:ser>
        <c:dLbls>
          <c:showLegendKey val="0"/>
          <c:showVal val="0"/>
          <c:showCatName val="0"/>
          <c:showSerName val="0"/>
          <c:showPercent val="0"/>
          <c:showBubbleSize val="0"/>
        </c:dLbls>
        <c:gapWidth val="150"/>
        <c:overlap val="100"/>
        <c:axId val="600299560"/>
        <c:axId val="600299952"/>
      </c:barChart>
      <c:catAx>
        <c:axId val="600299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9952"/>
        <c:crosses val="autoZero"/>
        <c:auto val="1"/>
        <c:lblAlgn val="ctr"/>
        <c:lblOffset val="100"/>
        <c:noMultiLvlLbl val="0"/>
      </c:catAx>
      <c:valAx>
        <c:axId val="600299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9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B7F3-43CA-811D-116417E304CD}"/>
            </c:ext>
          </c:extLst>
        </c:ser>
        <c:dLbls>
          <c:showLegendKey val="0"/>
          <c:showVal val="0"/>
          <c:showCatName val="0"/>
          <c:showSerName val="0"/>
          <c:showPercent val="0"/>
          <c:showBubbleSize val="0"/>
        </c:dLbls>
        <c:gapWidth val="150"/>
        <c:overlap val="100"/>
        <c:axId val="600300736"/>
        <c:axId val="600301128"/>
      </c:barChart>
      <c:catAx>
        <c:axId val="600300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1128"/>
        <c:crosses val="autoZero"/>
        <c:auto val="1"/>
        <c:lblAlgn val="ctr"/>
        <c:lblOffset val="100"/>
        <c:noMultiLvlLbl val="0"/>
      </c:catAx>
      <c:valAx>
        <c:axId val="600301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0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62BD-4AC0-B402-E0D33CEEE72F}"/>
            </c:ext>
          </c:extLst>
        </c:ser>
        <c:dLbls>
          <c:showLegendKey val="0"/>
          <c:showVal val="0"/>
          <c:showCatName val="0"/>
          <c:showSerName val="0"/>
          <c:showPercent val="0"/>
          <c:showBubbleSize val="0"/>
        </c:dLbls>
        <c:gapWidth val="150"/>
        <c:overlap val="100"/>
        <c:axId val="600301912"/>
        <c:axId val="600302304"/>
      </c:barChart>
      <c:catAx>
        <c:axId val="600301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2304"/>
        <c:crosses val="autoZero"/>
        <c:auto val="1"/>
        <c:lblAlgn val="ctr"/>
        <c:lblOffset val="100"/>
        <c:noMultiLvlLbl val="0"/>
      </c:catAx>
      <c:valAx>
        <c:axId val="600302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1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270E-4BC0-ACE8-984E477FD74A}"/>
            </c:ext>
          </c:extLst>
        </c:ser>
        <c:dLbls>
          <c:showLegendKey val="0"/>
          <c:showVal val="0"/>
          <c:showCatName val="0"/>
          <c:showSerName val="0"/>
          <c:showPercent val="0"/>
          <c:showBubbleSize val="0"/>
        </c:dLbls>
        <c:gapWidth val="150"/>
        <c:overlap val="100"/>
        <c:axId val="600303088"/>
        <c:axId val="600303480"/>
      </c:barChart>
      <c:catAx>
        <c:axId val="600303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3480"/>
        <c:crosses val="autoZero"/>
        <c:auto val="1"/>
        <c:lblAlgn val="ctr"/>
        <c:lblOffset val="100"/>
        <c:noMultiLvlLbl val="0"/>
      </c:catAx>
      <c:valAx>
        <c:axId val="60030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3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4D8-4BB1-AC4B-8B040CC78E09}"/>
            </c:ext>
          </c:extLst>
        </c:ser>
        <c:dLbls>
          <c:showLegendKey val="0"/>
          <c:showVal val="0"/>
          <c:showCatName val="0"/>
          <c:showSerName val="0"/>
          <c:showPercent val="0"/>
          <c:showBubbleSize val="0"/>
        </c:dLbls>
        <c:gapWidth val="150"/>
        <c:overlap val="100"/>
        <c:axId val="524249592"/>
        <c:axId val="524249984"/>
      </c:barChart>
      <c:catAx>
        <c:axId val="52424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9984"/>
        <c:crosses val="autoZero"/>
        <c:auto val="1"/>
        <c:lblAlgn val="ctr"/>
        <c:lblOffset val="100"/>
        <c:noMultiLvlLbl val="0"/>
      </c:catAx>
      <c:valAx>
        <c:axId val="524249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FF6-4760-AC7B-2E051660129D}"/>
            </c:ext>
          </c:extLst>
        </c:ser>
        <c:dLbls>
          <c:showLegendKey val="0"/>
          <c:showVal val="0"/>
          <c:showCatName val="0"/>
          <c:showSerName val="0"/>
          <c:showPercent val="0"/>
          <c:showBubbleSize val="0"/>
        </c:dLbls>
        <c:gapWidth val="150"/>
        <c:overlap val="100"/>
        <c:axId val="600304264"/>
        <c:axId val="600304656"/>
      </c:barChart>
      <c:catAx>
        <c:axId val="600304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4656"/>
        <c:crosses val="autoZero"/>
        <c:auto val="1"/>
        <c:lblAlgn val="ctr"/>
        <c:lblOffset val="100"/>
        <c:noMultiLvlLbl val="0"/>
      </c:catAx>
      <c:valAx>
        <c:axId val="600304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4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E1-4C64-8E2A-E52DE9E128DE}"/>
            </c:ext>
          </c:extLst>
        </c:ser>
        <c:dLbls>
          <c:showLegendKey val="0"/>
          <c:showVal val="0"/>
          <c:showCatName val="0"/>
          <c:showSerName val="0"/>
          <c:showPercent val="0"/>
          <c:showBubbleSize val="0"/>
        </c:dLbls>
        <c:gapWidth val="150"/>
        <c:overlap val="100"/>
        <c:axId val="600305440"/>
        <c:axId val="600305832"/>
      </c:barChart>
      <c:catAx>
        <c:axId val="600305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5832"/>
        <c:crosses val="autoZero"/>
        <c:auto val="1"/>
        <c:lblAlgn val="ctr"/>
        <c:lblOffset val="100"/>
        <c:noMultiLvlLbl val="0"/>
      </c:catAx>
      <c:valAx>
        <c:axId val="600305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5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BA-47E7-ADE0-AF8156B9394D}"/>
            </c:ext>
          </c:extLst>
        </c:ser>
        <c:dLbls>
          <c:showLegendKey val="0"/>
          <c:showVal val="0"/>
          <c:showCatName val="0"/>
          <c:showSerName val="0"/>
          <c:showPercent val="0"/>
          <c:showBubbleSize val="0"/>
        </c:dLbls>
        <c:gapWidth val="150"/>
        <c:overlap val="100"/>
        <c:axId val="600306616"/>
        <c:axId val="600307008"/>
      </c:barChart>
      <c:catAx>
        <c:axId val="60030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7008"/>
        <c:crosses val="autoZero"/>
        <c:auto val="1"/>
        <c:lblAlgn val="ctr"/>
        <c:lblOffset val="100"/>
        <c:noMultiLvlLbl val="0"/>
      </c:catAx>
      <c:valAx>
        <c:axId val="600307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0016-403C-92F4-5C2B618DC5E7}"/>
            </c:ext>
          </c:extLst>
        </c:ser>
        <c:dLbls>
          <c:showLegendKey val="0"/>
          <c:showVal val="0"/>
          <c:showCatName val="0"/>
          <c:showSerName val="0"/>
          <c:showPercent val="0"/>
          <c:showBubbleSize val="0"/>
        </c:dLbls>
        <c:gapWidth val="150"/>
        <c:overlap val="100"/>
        <c:axId val="600307792"/>
        <c:axId val="600308184"/>
      </c:barChart>
      <c:catAx>
        <c:axId val="60030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8184"/>
        <c:crosses val="autoZero"/>
        <c:auto val="1"/>
        <c:lblAlgn val="ctr"/>
        <c:lblOffset val="100"/>
        <c:noMultiLvlLbl val="0"/>
      </c:catAx>
      <c:valAx>
        <c:axId val="600308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7AFA-4547-AA34-220044F9CC84}"/>
            </c:ext>
          </c:extLst>
        </c:ser>
        <c:dLbls>
          <c:showLegendKey val="0"/>
          <c:showVal val="0"/>
          <c:showCatName val="0"/>
          <c:showSerName val="0"/>
          <c:showPercent val="0"/>
          <c:showBubbleSize val="0"/>
        </c:dLbls>
        <c:gapWidth val="150"/>
        <c:overlap val="100"/>
        <c:axId val="600309360"/>
        <c:axId val="600309752"/>
      </c:barChart>
      <c:catAx>
        <c:axId val="6003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9752"/>
        <c:crosses val="autoZero"/>
        <c:auto val="1"/>
        <c:lblAlgn val="ctr"/>
        <c:lblOffset val="100"/>
        <c:noMultiLvlLbl val="0"/>
      </c:catAx>
      <c:valAx>
        <c:axId val="60030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9AF7-4EF8-8004-3B7790E3316E}"/>
            </c:ext>
          </c:extLst>
        </c:ser>
        <c:dLbls>
          <c:showLegendKey val="0"/>
          <c:showVal val="0"/>
          <c:showCatName val="0"/>
          <c:showSerName val="0"/>
          <c:showPercent val="0"/>
          <c:showBubbleSize val="0"/>
        </c:dLbls>
        <c:gapWidth val="150"/>
        <c:overlap val="100"/>
        <c:axId val="600310144"/>
        <c:axId val="600310536"/>
      </c:barChart>
      <c:catAx>
        <c:axId val="600310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0536"/>
        <c:crosses val="autoZero"/>
        <c:auto val="1"/>
        <c:lblAlgn val="ctr"/>
        <c:lblOffset val="100"/>
        <c:noMultiLvlLbl val="0"/>
      </c:catAx>
      <c:valAx>
        <c:axId val="600310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0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59-49DF-A2E9-58A5ECD87A74}"/>
            </c:ext>
          </c:extLst>
        </c:ser>
        <c:dLbls>
          <c:showLegendKey val="0"/>
          <c:showVal val="0"/>
          <c:showCatName val="0"/>
          <c:showSerName val="0"/>
          <c:showPercent val="0"/>
          <c:showBubbleSize val="0"/>
        </c:dLbls>
        <c:gapWidth val="150"/>
        <c:overlap val="100"/>
        <c:axId val="600311320"/>
        <c:axId val="600311712"/>
      </c:barChart>
      <c:catAx>
        <c:axId val="600311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1712"/>
        <c:crosses val="autoZero"/>
        <c:auto val="1"/>
        <c:lblAlgn val="ctr"/>
        <c:lblOffset val="100"/>
        <c:noMultiLvlLbl val="0"/>
      </c:catAx>
      <c:valAx>
        <c:axId val="60031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1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194-403D-87EB-DFF24FF2903E}"/>
            </c:ext>
          </c:extLst>
        </c:ser>
        <c:dLbls>
          <c:showLegendKey val="0"/>
          <c:showVal val="0"/>
          <c:showCatName val="0"/>
          <c:showSerName val="0"/>
          <c:showPercent val="0"/>
          <c:showBubbleSize val="0"/>
        </c:dLbls>
        <c:gapWidth val="150"/>
        <c:overlap val="100"/>
        <c:axId val="600312496"/>
        <c:axId val="600312888"/>
      </c:barChart>
      <c:catAx>
        <c:axId val="600312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2888"/>
        <c:crosses val="autoZero"/>
        <c:auto val="1"/>
        <c:lblAlgn val="ctr"/>
        <c:lblOffset val="100"/>
        <c:noMultiLvlLbl val="0"/>
      </c:catAx>
      <c:valAx>
        <c:axId val="600312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2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F42-4156-9303-EE7CA6B64EB0}"/>
            </c:ext>
          </c:extLst>
        </c:ser>
        <c:dLbls>
          <c:showLegendKey val="0"/>
          <c:showVal val="0"/>
          <c:showCatName val="0"/>
          <c:showSerName val="0"/>
          <c:showPercent val="0"/>
          <c:showBubbleSize val="0"/>
        </c:dLbls>
        <c:gapWidth val="150"/>
        <c:overlap val="100"/>
        <c:axId val="600313672"/>
        <c:axId val="600314064"/>
      </c:barChart>
      <c:catAx>
        <c:axId val="600313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4064"/>
        <c:crosses val="autoZero"/>
        <c:auto val="1"/>
        <c:lblAlgn val="ctr"/>
        <c:lblOffset val="100"/>
        <c:noMultiLvlLbl val="0"/>
      </c:catAx>
      <c:valAx>
        <c:axId val="600314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3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E6F6-45DC-BFA3-A88AEDEC8456}"/>
            </c:ext>
          </c:extLst>
        </c:ser>
        <c:dLbls>
          <c:showLegendKey val="0"/>
          <c:showVal val="0"/>
          <c:showCatName val="0"/>
          <c:showSerName val="0"/>
          <c:showPercent val="0"/>
          <c:showBubbleSize val="0"/>
        </c:dLbls>
        <c:gapWidth val="150"/>
        <c:overlap val="100"/>
        <c:axId val="600314848"/>
        <c:axId val="600315240"/>
      </c:barChart>
      <c:catAx>
        <c:axId val="600314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5240"/>
        <c:crosses val="autoZero"/>
        <c:auto val="1"/>
        <c:lblAlgn val="ctr"/>
        <c:lblOffset val="100"/>
        <c:noMultiLvlLbl val="0"/>
      </c:catAx>
      <c:valAx>
        <c:axId val="600315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4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8C-4716-9819-AD75AD1A084C}"/>
            </c:ext>
          </c:extLst>
        </c:ser>
        <c:dLbls>
          <c:showLegendKey val="0"/>
          <c:showVal val="0"/>
          <c:showCatName val="0"/>
          <c:showSerName val="0"/>
          <c:showPercent val="0"/>
          <c:showBubbleSize val="0"/>
        </c:dLbls>
        <c:gapWidth val="150"/>
        <c:overlap val="100"/>
        <c:axId val="524250768"/>
        <c:axId val="524251160"/>
      </c:barChart>
      <c:catAx>
        <c:axId val="524250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1160"/>
        <c:crosses val="autoZero"/>
        <c:auto val="1"/>
        <c:lblAlgn val="ctr"/>
        <c:lblOffset val="100"/>
        <c:noMultiLvlLbl val="0"/>
      </c:catAx>
      <c:valAx>
        <c:axId val="524251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0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9517-4CA5-A796-EFCB3834181C}"/>
            </c:ext>
          </c:extLst>
        </c:ser>
        <c:dLbls>
          <c:showLegendKey val="0"/>
          <c:showVal val="0"/>
          <c:showCatName val="0"/>
          <c:showSerName val="0"/>
          <c:showPercent val="0"/>
          <c:showBubbleSize val="0"/>
        </c:dLbls>
        <c:gapWidth val="150"/>
        <c:overlap val="100"/>
        <c:axId val="600316024"/>
        <c:axId val="600316416"/>
      </c:barChart>
      <c:catAx>
        <c:axId val="600316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6416"/>
        <c:crosses val="autoZero"/>
        <c:auto val="1"/>
        <c:lblAlgn val="ctr"/>
        <c:lblOffset val="100"/>
        <c:noMultiLvlLbl val="0"/>
      </c:catAx>
      <c:valAx>
        <c:axId val="60031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6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8A94-4691-8275-6A1EF1D75569}"/>
            </c:ext>
          </c:extLst>
        </c:ser>
        <c:dLbls>
          <c:showLegendKey val="0"/>
          <c:showVal val="0"/>
          <c:showCatName val="0"/>
          <c:showSerName val="0"/>
          <c:showPercent val="0"/>
          <c:showBubbleSize val="0"/>
        </c:dLbls>
        <c:gapWidth val="150"/>
        <c:overlap val="100"/>
        <c:axId val="600317200"/>
        <c:axId val="600317592"/>
      </c:barChart>
      <c:catAx>
        <c:axId val="600317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7592"/>
        <c:crosses val="autoZero"/>
        <c:auto val="1"/>
        <c:lblAlgn val="ctr"/>
        <c:lblOffset val="100"/>
        <c:noMultiLvlLbl val="0"/>
      </c:catAx>
      <c:valAx>
        <c:axId val="600317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7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D6-4E71-A57D-B20A1BBF9FFF}"/>
            </c:ext>
          </c:extLst>
        </c:ser>
        <c:dLbls>
          <c:showLegendKey val="0"/>
          <c:showVal val="0"/>
          <c:showCatName val="0"/>
          <c:showSerName val="0"/>
          <c:showPercent val="0"/>
          <c:showBubbleSize val="0"/>
        </c:dLbls>
        <c:gapWidth val="150"/>
        <c:overlap val="100"/>
        <c:axId val="600318376"/>
        <c:axId val="600318768"/>
      </c:barChart>
      <c:catAx>
        <c:axId val="600318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8768"/>
        <c:crosses val="autoZero"/>
        <c:auto val="1"/>
        <c:lblAlgn val="ctr"/>
        <c:lblOffset val="100"/>
        <c:noMultiLvlLbl val="0"/>
      </c:catAx>
      <c:valAx>
        <c:axId val="600318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8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DA-4991-9F93-579A2F9D05E9}"/>
            </c:ext>
          </c:extLst>
        </c:ser>
        <c:dLbls>
          <c:showLegendKey val="0"/>
          <c:showVal val="0"/>
          <c:showCatName val="0"/>
          <c:showSerName val="0"/>
          <c:showPercent val="0"/>
          <c:showBubbleSize val="0"/>
        </c:dLbls>
        <c:gapWidth val="150"/>
        <c:overlap val="100"/>
        <c:axId val="600319552"/>
        <c:axId val="600319944"/>
      </c:barChart>
      <c:catAx>
        <c:axId val="600319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9944"/>
        <c:crosses val="autoZero"/>
        <c:auto val="1"/>
        <c:lblAlgn val="ctr"/>
        <c:lblOffset val="100"/>
        <c:noMultiLvlLbl val="0"/>
      </c:catAx>
      <c:valAx>
        <c:axId val="60031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9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AA-4083-BB7A-36DCEE8A8B01}"/>
            </c:ext>
          </c:extLst>
        </c:ser>
        <c:dLbls>
          <c:showLegendKey val="0"/>
          <c:showVal val="0"/>
          <c:showCatName val="0"/>
          <c:showSerName val="0"/>
          <c:showPercent val="0"/>
          <c:showBubbleSize val="0"/>
        </c:dLbls>
        <c:gapWidth val="150"/>
        <c:overlap val="100"/>
        <c:axId val="600320728"/>
        <c:axId val="600321120"/>
      </c:barChart>
      <c:catAx>
        <c:axId val="600320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1120"/>
        <c:crosses val="autoZero"/>
        <c:auto val="1"/>
        <c:lblAlgn val="ctr"/>
        <c:lblOffset val="100"/>
        <c:noMultiLvlLbl val="0"/>
      </c:catAx>
      <c:valAx>
        <c:axId val="600321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0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3F6E-4179-8D1A-85C618EAB6DB}"/>
            </c:ext>
          </c:extLst>
        </c:ser>
        <c:dLbls>
          <c:showLegendKey val="0"/>
          <c:showVal val="0"/>
          <c:showCatName val="0"/>
          <c:showSerName val="0"/>
          <c:showPercent val="0"/>
          <c:showBubbleSize val="0"/>
        </c:dLbls>
        <c:gapWidth val="150"/>
        <c:overlap val="100"/>
        <c:axId val="600321904"/>
        <c:axId val="600322296"/>
      </c:barChart>
      <c:catAx>
        <c:axId val="600321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2296"/>
        <c:crosses val="autoZero"/>
        <c:auto val="1"/>
        <c:lblAlgn val="ctr"/>
        <c:lblOffset val="100"/>
        <c:noMultiLvlLbl val="0"/>
      </c:catAx>
      <c:valAx>
        <c:axId val="60032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1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CA62-4B45-998C-C9B9188A6383}"/>
            </c:ext>
          </c:extLst>
        </c:ser>
        <c:dLbls>
          <c:showLegendKey val="0"/>
          <c:showVal val="0"/>
          <c:showCatName val="0"/>
          <c:showSerName val="0"/>
          <c:showPercent val="0"/>
          <c:showBubbleSize val="0"/>
        </c:dLbls>
        <c:gapWidth val="150"/>
        <c:overlap val="100"/>
        <c:axId val="600323080"/>
        <c:axId val="600323472"/>
      </c:barChart>
      <c:catAx>
        <c:axId val="600323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3472"/>
        <c:crosses val="autoZero"/>
        <c:auto val="1"/>
        <c:lblAlgn val="ctr"/>
        <c:lblOffset val="100"/>
        <c:noMultiLvlLbl val="0"/>
      </c:catAx>
      <c:valAx>
        <c:axId val="600323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3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1CCF-41AA-A373-B4B239367E4E}"/>
            </c:ext>
          </c:extLst>
        </c:ser>
        <c:dLbls>
          <c:showLegendKey val="0"/>
          <c:showVal val="0"/>
          <c:showCatName val="0"/>
          <c:showSerName val="0"/>
          <c:showPercent val="0"/>
          <c:showBubbleSize val="0"/>
        </c:dLbls>
        <c:gapWidth val="150"/>
        <c:overlap val="100"/>
        <c:axId val="600324256"/>
        <c:axId val="600324648"/>
      </c:barChart>
      <c:catAx>
        <c:axId val="60032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4648"/>
        <c:crosses val="autoZero"/>
        <c:auto val="1"/>
        <c:lblAlgn val="ctr"/>
        <c:lblOffset val="100"/>
        <c:noMultiLvlLbl val="0"/>
      </c:catAx>
      <c:valAx>
        <c:axId val="60032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E2-4EF9-853E-DE2099E47452}"/>
            </c:ext>
          </c:extLst>
        </c:ser>
        <c:dLbls>
          <c:showLegendKey val="0"/>
          <c:showVal val="0"/>
          <c:showCatName val="0"/>
          <c:showSerName val="0"/>
          <c:showPercent val="0"/>
          <c:showBubbleSize val="0"/>
        </c:dLbls>
        <c:gapWidth val="150"/>
        <c:overlap val="100"/>
        <c:axId val="600325432"/>
        <c:axId val="600325824"/>
      </c:barChart>
      <c:catAx>
        <c:axId val="600325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5824"/>
        <c:crosses val="autoZero"/>
        <c:auto val="1"/>
        <c:lblAlgn val="ctr"/>
        <c:lblOffset val="100"/>
        <c:noMultiLvlLbl val="0"/>
      </c:catAx>
      <c:valAx>
        <c:axId val="600325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5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12C-4749-B384-D5B15407820B}"/>
            </c:ext>
          </c:extLst>
        </c:ser>
        <c:dLbls>
          <c:showLegendKey val="0"/>
          <c:showVal val="0"/>
          <c:showCatName val="0"/>
          <c:showSerName val="0"/>
          <c:showPercent val="0"/>
          <c:showBubbleSize val="0"/>
        </c:dLbls>
        <c:gapWidth val="150"/>
        <c:overlap val="100"/>
        <c:axId val="600326608"/>
        <c:axId val="600327000"/>
      </c:barChart>
      <c:catAx>
        <c:axId val="600326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7000"/>
        <c:crosses val="autoZero"/>
        <c:auto val="1"/>
        <c:lblAlgn val="ctr"/>
        <c:lblOffset val="100"/>
        <c:noMultiLvlLbl val="0"/>
      </c:catAx>
      <c:valAx>
        <c:axId val="600327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6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1'!$D$12:$D$13</c:f>
              <c:strCache>
                <c:ptCount val="2"/>
                <c:pt idx="0">
                  <c:v>Importe             (¢)</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1'!$D$14:$D$25</c:f>
              <c:numCache>
                <c:formatCode>"₡"#,##0</c:formatCode>
                <c:ptCount val="12"/>
                <c:pt idx="0">
                  <c:v>5703235</c:v>
                </c:pt>
                <c:pt idx="1">
                  <c:v>5734275</c:v>
                </c:pt>
                <c:pt idx="2">
                  <c:v>5937380</c:v>
                </c:pt>
                <c:pt idx="3">
                  <c:v>6020945</c:v>
                </c:pt>
                <c:pt idx="4">
                  <c:v>6558110</c:v>
                </c:pt>
              </c:numCache>
            </c:numRef>
          </c:val>
          <c:extLst>
            <c:ext xmlns:c16="http://schemas.microsoft.com/office/drawing/2014/chart" uri="{C3380CC4-5D6E-409C-BE32-E72D297353CC}">
              <c16:uniqueId val="{00000000-D102-421A-9BEB-4DD5E84B7E2E}"/>
            </c:ext>
          </c:extLst>
        </c:ser>
        <c:dLbls>
          <c:showLegendKey val="0"/>
          <c:showVal val="0"/>
          <c:showCatName val="0"/>
          <c:showSerName val="0"/>
          <c:showPercent val="0"/>
          <c:showBubbleSize val="0"/>
        </c:dLbls>
        <c:gapWidth val="150"/>
        <c:overlap val="100"/>
        <c:axId val="521234608"/>
        <c:axId val="521235000"/>
      </c:barChart>
      <c:catAx>
        <c:axId val="521234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5000"/>
        <c:crosses val="autoZero"/>
        <c:auto val="1"/>
        <c:lblAlgn val="ctr"/>
        <c:lblOffset val="100"/>
        <c:noMultiLvlLbl val="0"/>
      </c:catAx>
      <c:valAx>
        <c:axId val="521235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4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F-4FB8-B9F6-D57B71EA6078}"/>
            </c:ext>
          </c:extLst>
        </c:ser>
        <c:dLbls>
          <c:showLegendKey val="0"/>
          <c:showVal val="0"/>
          <c:showCatName val="0"/>
          <c:showSerName val="0"/>
          <c:showPercent val="0"/>
          <c:showBubbleSize val="0"/>
        </c:dLbls>
        <c:gapWidth val="150"/>
        <c:overlap val="100"/>
        <c:axId val="524251944"/>
        <c:axId val="524252336"/>
      </c:barChart>
      <c:catAx>
        <c:axId val="524251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2336"/>
        <c:crosses val="autoZero"/>
        <c:auto val="1"/>
        <c:lblAlgn val="ctr"/>
        <c:lblOffset val="100"/>
        <c:noMultiLvlLbl val="0"/>
      </c:catAx>
      <c:valAx>
        <c:axId val="52425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1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0E-4B2F-9995-4D462182F69E}"/>
            </c:ext>
          </c:extLst>
        </c:ser>
        <c:dLbls>
          <c:showLegendKey val="0"/>
          <c:showVal val="0"/>
          <c:showCatName val="0"/>
          <c:showSerName val="0"/>
          <c:showPercent val="0"/>
          <c:showBubbleSize val="0"/>
        </c:dLbls>
        <c:gapWidth val="150"/>
        <c:overlap val="100"/>
        <c:axId val="600327784"/>
        <c:axId val="602720344"/>
      </c:barChart>
      <c:catAx>
        <c:axId val="600327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0344"/>
        <c:crosses val="autoZero"/>
        <c:auto val="1"/>
        <c:lblAlgn val="ctr"/>
        <c:lblOffset val="100"/>
        <c:noMultiLvlLbl val="0"/>
      </c:catAx>
      <c:valAx>
        <c:axId val="602720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7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9DFF-4F96-B705-1930FCFF553D}"/>
            </c:ext>
          </c:extLst>
        </c:ser>
        <c:dLbls>
          <c:showLegendKey val="0"/>
          <c:showVal val="0"/>
          <c:showCatName val="0"/>
          <c:showSerName val="0"/>
          <c:showPercent val="0"/>
          <c:showBubbleSize val="0"/>
        </c:dLbls>
        <c:gapWidth val="150"/>
        <c:overlap val="100"/>
        <c:axId val="602721128"/>
        <c:axId val="602721520"/>
      </c:barChart>
      <c:catAx>
        <c:axId val="602721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1520"/>
        <c:crosses val="autoZero"/>
        <c:auto val="1"/>
        <c:lblAlgn val="ctr"/>
        <c:lblOffset val="100"/>
        <c:noMultiLvlLbl val="0"/>
      </c:catAx>
      <c:valAx>
        <c:axId val="602721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1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301E-4AA6-B4C5-837BEA405703}"/>
            </c:ext>
          </c:extLst>
        </c:ser>
        <c:dLbls>
          <c:showLegendKey val="0"/>
          <c:showVal val="0"/>
          <c:showCatName val="0"/>
          <c:showSerName val="0"/>
          <c:showPercent val="0"/>
          <c:showBubbleSize val="0"/>
        </c:dLbls>
        <c:gapWidth val="150"/>
        <c:overlap val="100"/>
        <c:axId val="602722304"/>
        <c:axId val="602722696"/>
      </c:barChart>
      <c:catAx>
        <c:axId val="602722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2696"/>
        <c:crosses val="autoZero"/>
        <c:auto val="1"/>
        <c:lblAlgn val="ctr"/>
        <c:lblOffset val="100"/>
        <c:noMultiLvlLbl val="0"/>
      </c:catAx>
      <c:valAx>
        <c:axId val="602722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2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CF8F-4C54-B2B5-11582C0D43E0}"/>
            </c:ext>
          </c:extLst>
        </c:ser>
        <c:dLbls>
          <c:showLegendKey val="0"/>
          <c:showVal val="0"/>
          <c:showCatName val="0"/>
          <c:showSerName val="0"/>
          <c:showPercent val="0"/>
          <c:showBubbleSize val="0"/>
        </c:dLbls>
        <c:gapWidth val="150"/>
        <c:overlap val="100"/>
        <c:axId val="602723480"/>
        <c:axId val="602723872"/>
      </c:barChart>
      <c:catAx>
        <c:axId val="602723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3872"/>
        <c:crosses val="autoZero"/>
        <c:auto val="1"/>
        <c:lblAlgn val="ctr"/>
        <c:lblOffset val="100"/>
        <c:noMultiLvlLbl val="0"/>
      </c:catAx>
      <c:valAx>
        <c:axId val="60272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3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C2-451C-9ED5-62CD2C276B3B}"/>
            </c:ext>
          </c:extLst>
        </c:ser>
        <c:dLbls>
          <c:showLegendKey val="0"/>
          <c:showVal val="0"/>
          <c:showCatName val="0"/>
          <c:showSerName val="0"/>
          <c:showPercent val="0"/>
          <c:showBubbleSize val="0"/>
        </c:dLbls>
        <c:gapWidth val="150"/>
        <c:overlap val="100"/>
        <c:axId val="602724656"/>
        <c:axId val="602725048"/>
      </c:barChart>
      <c:catAx>
        <c:axId val="602724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5048"/>
        <c:crosses val="autoZero"/>
        <c:auto val="1"/>
        <c:lblAlgn val="ctr"/>
        <c:lblOffset val="100"/>
        <c:noMultiLvlLbl val="0"/>
      </c:catAx>
      <c:valAx>
        <c:axId val="602725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4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A3-4E82-BDC7-69ACE0EAEF62}"/>
            </c:ext>
          </c:extLst>
        </c:ser>
        <c:dLbls>
          <c:showLegendKey val="0"/>
          <c:showVal val="0"/>
          <c:showCatName val="0"/>
          <c:showSerName val="0"/>
          <c:showPercent val="0"/>
          <c:showBubbleSize val="0"/>
        </c:dLbls>
        <c:gapWidth val="150"/>
        <c:overlap val="100"/>
        <c:axId val="602725832"/>
        <c:axId val="602726224"/>
      </c:barChart>
      <c:catAx>
        <c:axId val="602725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6224"/>
        <c:crosses val="autoZero"/>
        <c:auto val="1"/>
        <c:lblAlgn val="ctr"/>
        <c:lblOffset val="100"/>
        <c:noMultiLvlLbl val="0"/>
      </c:catAx>
      <c:valAx>
        <c:axId val="602726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5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E8-4393-BB60-7E2DE01AC377}"/>
            </c:ext>
          </c:extLst>
        </c:ser>
        <c:dLbls>
          <c:showLegendKey val="0"/>
          <c:showVal val="0"/>
          <c:showCatName val="0"/>
          <c:showSerName val="0"/>
          <c:showPercent val="0"/>
          <c:showBubbleSize val="0"/>
        </c:dLbls>
        <c:gapWidth val="150"/>
        <c:overlap val="100"/>
        <c:axId val="602727008"/>
        <c:axId val="602727400"/>
      </c:barChart>
      <c:catAx>
        <c:axId val="602727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7400"/>
        <c:crosses val="autoZero"/>
        <c:auto val="1"/>
        <c:lblAlgn val="ctr"/>
        <c:lblOffset val="100"/>
        <c:noMultiLvlLbl val="0"/>
      </c:catAx>
      <c:valAx>
        <c:axId val="60272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7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C8A8-4B21-82D4-BC5CBC37A223}"/>
            </c:ext>
          </c:extLst>
        </c:ser>
        <c:dLbls>
          <c:showLegendKey val="0"/>
          <c:showVal val="0"/>
          <c:showCatName val="0"/>
          <c:showSerName val="0"/>
          <c:showPercent val="0"/>
          <c:showBubbleSize val="0"/>
        </c:dLbls>
        <c:gapWidth val="150"/>
        <c:overlap val="100"/>
        <c:axId val="602728184"/>
        <c:axId val="602728576"/>
      </c:barChart>
      <c:catAx>
        <c:axId val="602728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8576"/>
        <c:crosses val="autoZero"/>
        <c:auto val="1"/>
        <c:lblAlgn val="ctr"/>
        <c:lblOffset val="100"/>
        <c:noMultiLvlLbl val="0"/>
      </c:catAx>
      <c:valAx>
        <c:axId val="602728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8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80C3-477C-8922-CFE839C6669F}"/>
            </c:ext>
          </c:extLst>
        </c:ser>
        <c:dLbls>
          <c:showLegendKey val="0"/>
          <c:showVal val="0"/>
          <c:showCatName val="0"/>
          <c:showSerName val="0"/>
          <c:showPercent val="0"/>
          <c:showBubbleSize val="0"/>
        </c:dLbls>
        <c:gapWidth val="150"/>
        <c:overlap val="100"/>
        <c:axId val="602729360"/>
        <c:axId val="602729752"/>
      </c:barChart>
      <c:catAx>
        <c:axId val="60272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9752"/>
        <c:crosses val="autoZero"/>
        <c:auto val="1"/>
        <c:lblAlgn val="ctr"/>
        <c:lblOffset val="100"/>
        <c:noMultiLvlLbl val="0"/>
      </c:catAx>
      <c:valAx>
        <c:axId val="60272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E0A2-464F-B830-C1FFF469F953}"/>
            </c:ext>
          </c:extLst>
        </c:ser>
        <c:dLbls>
          <c:showLegendKey val="0"/>
          <c:showVal val="0"/>
          <c:showCatName val="0"/>
          <c:showSerName val="0"/>
          <c:showPercent val="0"/>
          <c:showBubbleSize val="0"/>
        </c:dLbls>
        <c:gapWidth val="150"/>
        <c:overlap val="100"/>
        <c:axId val="602730536"/>
        <c:axId val="602730928"/>
      </c:barChart>
      <c:catAx>
        <c:axId val="602730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0928"/>
        <c:crosses val="autoZero"/>
        <c:auto val="1"/>
        <c:lblAlgn val="ctr"/>
        <c:lblOffset val="100"/>
        <c:noMultiLvlLbl val="0"/>
      </c:catAx>
      <c:valAx>
        <c:axId val="602730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0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20F8-4278-B4ED-65C179195B87}"/>
            </c:ext>
          </c:extLst>
        </c:ser>
        <c:dLbls>
          <c:showLegendKey val="0"/>
          <c:showVal val="0"/>
          <c:showCatName val="0"/>
          <c:showSerName val="0"/>
          <c:showPercent val="0"/>
          <c:showBubbleSize val="0"/>
        </c:dLbls>
        <c:gapWidth val="150"/>
        <c:overlap val="100"/>
        <c:axId val="524253120"/>
        <c:axId val="524253512"/>
      </c:barChart>
      <c:catAx>
        <c:axId val="5242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3512"/>
        <c:crosses val="autoZero"/>
        <c:auto val="1"/>
        <c:lblAlgn val="ctr"/>
        <c:lblOffset val="100"/>
        <c:noMultiLvlLbl val="0"/>
      </c:catAx>
      <c:valAx>
        <c:axId val="524253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38C-4167-BA9B-C680F5C9042B}"/>
            </c:ext>
          </c:extLst>
        </c:ser>
        <c:dLbls>
          <c:showLegendKey val="0"/>
          <c:showVal val="0"/>
          <c:showCatName val="0"/>
          <c:showSerName val="0"/>
          <c:showPercent val="0"/>
          <c:showBubbleSize val="0"/>
        </c:dLbls>
        <c:gapWidth val="150"/>
        <c:overlap val="100"/>
        <c:axId val="602731712"/>
        <c:axId val="602732104"/>
      </c:barChart>
      <c:catAx>
        <c:axId val="60273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2104"/>
        <c:crosses val="autoZero"/>
        <c:auto val="1"/>
        <c:lblAlgn val="ctr"/>
        <c:lblOffset val="100"/>
        <c:noMultiLvlLbl val="0"/>
      </c:catAx>
      <c:valAx>
        <c:axId val="60273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36-402D-9AF2-ED2EFEEE539E}"/>
            </c:ext>
          </c:extLst>
        </c:ser>
        <c:dLbls>
          <c:showLegendKey val="0"/>
          <c:showVal val="0"/>
          <c:showCatName val="0"/>
          <c:showSerName val="0"/>
          <c:showPercent val="0"/>
          <c:showBubbleSize val="0"/>
        </c:dLbls>
        <c:gapWidth val="150"/>
        <c:overlap val="100"/>
        <c:axId val="602732888"/>
        <c:axId val="602733280"/>
      </c:barChart>
      <c:catAx>
        <c:axId val="602732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3280"/>
        <c:crosses val="autoZero"/>
        <c:auto val="1"/>
        <c:lblAlgn val="ctr"/>
        <c:lblOffset val="100"/>
        <c:noMultiLvlLbl val="0"/>
      </c:catAx>
      <c:valAx>
        <c:axId val="602733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2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D5-4027-987F-90A497D24A52}"/>
            </c:ext>
          </c:extLst>
        </c:ser>
        <c:dLbls>
          <c:showLegendKey val="0"/>
          <c:showVal val="0"/>
          <c:showCatName val="0"/>
          <c:showSerName val="0"/>
          <c:showPercent val="0"/>
          <c:showBubbleSize val="0"/>
        </c:dLbls>
        <c:gapWidth val="150"/>
        <c:overlap val="100"/>
        <c:axId val="602734064"/>
        <c:axId val="602734456"/>
      </c:barChart>
      <c:catAx>
        <c:axId val="602734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4456"/>
        <c:crosses val="autoZero"/>
        <c:auto val="1"/>
        <c:lblAlgn val="ctr"/>
        <c:lblOffset val="100"/>
        <c:noMultiLvlLbl val="0"/>
      </c:catAx>
      <c:valAx>
        <c:axId val="602734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4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A9BA-4DF0-8899-7B6F77C6FA8D}"/>
            </c:ext>
          </c:extLst>
        </c:ser>
        <c:dLbls>
          <c:showLegendKey val="0"/>
          <c:showVal val="0"/>
          <c:showCatName val="0"/>
          <c:showSerName val="0"/>
          <c:showPercent val="0"/>
          <c:showBubbleSize val="0"/>
        </c:dLbls>
        <c:gapWidth val="150"/>
        <c:overlap val="100"/>
        <c:axId val="602735240"/>
        <c:axId val="602735632"/>
      </c:barChart>
      <c:catAx>
        <c:axId val="602735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5632"/>
        <c:crosses val="autoZero"/>
        <c:auto val="1"/>
        <c:lblAlgn val="ctr"/>
        <c:lblOffset val="100"/>
        <c:noMultiLvlLbl val="0"/>
      </c:catAx>
      <c:valAx>
        <c:axId val="602735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5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2500-4618-8191-F85790073F1C}"/>
            </c:ext>
          </c:extLst>
        </c:ser>
        <c:dLbls>
          <c:showLegendKey val="0"/>
          <c:showVal val="0"/>
          <c:showCatName val="0"/>
          <c:showSerName val="0"/>
          <c:showPercent val="0"/>
          <c:showBubbleSize val="0"/>
        </c:dLbls>
        <c:gapWidth val="150"/>
        <c:overlap val="100"/>
        <c:axId val="602736416"/>
        <c:axId val="602736808"/>
      </c:barChart>
      <c:catAx>
        <c:axId val="602736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6808"/>
        <c:crosses val="autoZero"/>
        <c:auto val="1"/>
        <c:lblAlgn val="ctr"/>
        <c:lblOffset val="100"/>
        <c:noMultiLvlLbl val="0"/>
      </c:catAx>
      <c:valAx>
        <c:axId val="602736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6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F4DE-41DF-81F8-DD8EED0BCDC5}"/>
            </c:ext>
          </c:extLst>
        </c:ser>
        <c:dLbls>
          <c:showLegendKey val="0"/>
          <c:showVal val="0"/>
          <c:showCatName val="0"/>
          <c:showSerName val="0"/>
          <c:showPercent val="0"/>
          <c:showBubbleSize val="0"/>
        </c:dLbls>
        <c:gapWidth val="150"/>
        <c:overlap val="100"/>
        <c:axId val="602737592"/>
        <c:axId val="602737984"/>
      </c:barChart>
      <c:catAx>
        <c:axId val="602737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7984"/>
        <c:crosses val="autoZero"/>
        <c:auto val="1"/>
        <c:lblAlgn val="ctr"/>
        <c:lblOffset val="100"/>
        <c:noMultiLvlLbl val="0"/>
      </c:catAx>
      <c:valAx>
        <c:axId val="60273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7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0A-45F6-823E-C9502CA9AFDE}"/>
            </c:ext>
          </c:extLst>
        </c:ser>
        <c:dLbls>
          <c:showLegendKey val="0"/>
          <c:showVal val="0"/>
          <c:showCatName val="0"/>
          <c:showSerName val="0"/>
          <c:showPercent val="0"/>
          <c:showBubbleSize val="0"/>
        </c:dLbls>
        <c:gapWidth val="150"/>
        <c:overlap val="100"/>
        <c:axId val="602738768"/>
        <c:axId val="602739160"/>
      </c:barChart>
      <c:catAx>
        <c:axId val="602738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9160"/>
        <c:crosses val="autoZero"/>
        <c:auto val="1"/>
        <c:lblAlgn val="ctr"/>
        <c:lblOffset val="100"/>
        <c:noMultiLvlLbl val="0"/>
      </c:catAx>
      <c:valAx>
        <c:axId val="602739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8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5BD-47C0-A626-7C948E622AF8}"/>
            </c:ext>
          </c:extLst>
        </c:ser>
        <c:dLbls>
          <c:showLegendKey val="0"/>
          <c:showVal val="0"/>
          <c:showCatName val="0"/>
          <c:showSerName val="0"/>
          <c:showPercent val="0"/>
          <c:showBubbleSize val="0"/>
        </c:dLbls>
        <c:gapWidth val="150"/>
        <c:overlap val="100"/>
        <c:axId val="602739944"/>
        <c:axId val="602740336"/>
      </c:barChart>
      <c:catAx>
        <c:axId val="602739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0336"/>
        <c:crosses val="autoZero"/>
        <c:auto val="1"/>
        <c:lblAlgn val="ctr"/>
        <c:lblOffset val="100"/>
        <c:noMultiLvlLbl val="0"/>
      </c:catAx>
      <c:valAx>
        <c:axId val="602740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9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78-4B3E-8A6C-8DDBB85508E0}"/>
            </c:ext>
          </c:extLst>
        </c:ser>
        <c:dLbls>
          <c:showLegendKey val="0"/>
          <c:showVal val="0"/>
          <c:showCatName val="0"/>
          <c:showSerName val="0"/>
          <c:showPercent val="0"/>
          <c:showBubbleSize val="0"/>
        </c:dLbls>
        <c:gapWidth val="150"/>
        <c:overlap val="100"/>
        <c:axId val="602741120"/>
        <c:axId val="602741512"/>
      </c:barChart>
      <c:catAx>
        <c:axId val="602741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1512"/>
        <c:crosses val="autoZero"/>
        <c:auto val="1"/>
        <c:lblAlgn val="ctr"/>
        <c:lblOffset val="100"/>
        <c:noMultiLvlLbl val="0"/>
      </c:catAx>
      <c:valAx>
        <c:axId val="60274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1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A62C-4A4F-835C-1E65D320A54E}"/>
            </c:ext>
          </c:extLst>
        </c:ser>
        <c:dLbls>
          <c:showLegendKey val="0"/>
          <c:showVal val="0"/>
          <c:showCatName val="0"/>
          <c:showSerName val="0"/>
          <c:showPercent val="0"/>
          <c:showBubbleSize val="0"/>
        </c:dLbls>
        <c:gapWidth val="150"/>
        <c:overlap val="100"/>
        <c:axId val="602742296"/>
        <c:axId val="602742688"/>
      </c:barChart>
      <c:catAx>
        <c:axId val="602742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2688"/>
        <c:crosses val="autoZero"/>
        <c:auto val="1"/>
        <c:lblAlgn val="ctr"/>
        <c:lblOffset val="100"/>
        <c:noMultiLvlLbl val="0"/>
      </c:catAx>
      <c:valAx>
        <c:axId val="602742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2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E1D4-4375-844A-9E386D75C300}"/>
            </c:ext>
          </c:extLst>
        </c:ser>
        <c:dLbls>
          <c:showLegendKey val="0"/>
          <c:showVal val="0"/>
          <c:showCatName val="0"/>
          <c:showSerName val="0"/>
          <c:showPercent val="0"/>
          <c:showBubbleSize val="0"/>
        </c:dLbls>
        <c:gapWidth val="150"/>
        <c:overlap val="100"/>
        <c:axId val="524254296"/>
        <c:axId val="524254688"/>
      </c:barChart>
      <c:catAx>
        <c:axId val="524254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4688"/>
        <c:crosses val="autoZero"/>
        <c:auto val="1"/>
        <c:lblAlgn val="ctr"/>
        <c:lblOffset val="100"/>
        <c:noMultiLvlLbl val="0"/>
      </c:catAx>
      <c:valAx>
        <c:axId val="524254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4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75B6-47E6-B941-EEAFF3EADBEB}"/>
            </c:ext>
          </c:extLst>
        </c:ser>
        <c:dLbls>
          <c:showLegendKey val="0"/>
          <c:showVal val="0"/>
          <c:showCatName val="0"/>
          <c:showSerName val="0"/>
          <c:showPercent val="0"/>
          <c:showBubbleSize val="0"/>
        </c:dLbls>
        <c:gapWidth val="150"/>
        <c:overlap val="100"/>
        <c:axId val="602743472"/>
        <c:axId val="602743864"/>
      </c:barChart>
      <c:catAx>
        <c:axId val="60274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3864"/>
        <c:crosses val="autoZero"/>
        <c:auto val="1"/>
        <c:lblAlgn val="ctr"/>
        <c:lblOffset val="100"/>
        <c:noMultiLvlLbl val="0"/>
      </c:catAx>
      <c:valAx>
        <c:axId val="602743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C825-4765-9881-570D1E3021EA}"/>
            </c:ext>
          </c:extLst>
        </c:ser>
        <c:dLbls>
          <c:showLegendKey val="0"/>
          <c:showVal val="0"/>
          <c:showCatName val="0"/>
          <c:showSerName val="0"/>
          <c:showPercent val="0"/>
          <c:showBubbleSize val="0"/>
        </c:dLbls>
        <c:gapWidth val="150"/>
        <c:overlap val="100"/>
        <c:axId val="602744648"/>
        <c:axId val="602745040"/>
      </c:barChart>
      <c:catAx>
        <c:axId val="602744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5040"/>
        <c:crosses val="autoZero"/>
        <c:auto val="1"/>
        <c:lblAlgn val="ctr"/>
        <c:lblOffset val="100"/>
        <c:noMultiLvlLbl val="0"/>
      </c:catAx>
      <c:valAx>
        <c:axId val="602745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4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303-4745-8499-522FBBC6E19A}"/>
            </c:ext>
          </c:extLst>
        </c:ser>
        <c:dLbls>
          <c:showLegendKey val="0"/>
          <c:showVal val="0"/>
          <c:showCatName val="0"/>
          <c:showSerName val="0"/>
          <c:showPercent val="0"/>
          <c:showBubbleSize val="0"/>
        </c:dLbls>
        <c:gapWidth val="150"/>
        <c:overlap val="100"/>
        <c:axId val="602745824"/>
        <c:axId val="602746216"/>
      </c:barChart>
      <c:catAx>
        <c:axId val="602745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6216"/>
        <c:crosses val="autoZero"/>
        <c:auto val="1"/>
        <c:lblAlgn val="ctr"/>
        <c:lblOffset val="100"/>
        <c:noMultiLvlLbl val="0"/>
      </c:catAx>
      <c:valAx>
        <c:axId val="60274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5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9F-45A1-9B48-6BC6BF943845}"/>
            </c:ext>
          </c:extLst>
        </c:ser>
        <c:dLbls>
          <c:showLegendKey val="0"/>
          <c:showVal val="0"/>
          <c:showCatName val="0"/>
          <c:showSerName val="0"/>
          <c:showPercent val="0"/>
          <c:showBubbleSize val="0"/>
        </c:dLbls>
        <c:gapWidth val="150"/>
        <c:overlap val="100"/>
        <c:axId val="602747000"/>
        <c:axId val="602747392"/>
      </c:barChart>
      <c:catAx>
        <c:axId val="602747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7392"/>
        <c:crosses val="autoZero"/>
        <c:auto val="1"/>
        <c:lblAlgn val="ctr"/>
        <c:lblOffset val="100"/>
        <c:noMultiLvlLbl val="0"/>
      </c:catAx>
      <c:valAx>
        <c:axId val="602747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7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435-488B-B132-142469488650}"/>
            </c:ext>
          </c:extLst>
        </c:ser>
        <c:dLbls>
          <c:showLegendKey val="0"/>
          <c:showVal val="0"/>
          <c:showCatName val="0"/>
          <c:showSerName val="0"/>
          <c:showPercent val="0"/>
          <c:showBubbleSize val="0"/>
        </c:dLbls>
        <c:gapWidth val="150"/>
        <c:overlap val="100"/>
        <c:axId val="602748176"/>
        <c:axId val="602748568"/>
      </c:barChart>
      <c:catAx>
        <c:axId val="602748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8568"/>
        <c:crosses val="autoZero"/>
        <c:auto val="1"/>
        <c:lblAlgn val="ctr"/>
        <c:lblOffset val="100"/>
        <c:noMultiLvlLbl val="0"/>
      </c:catAx>
      <c:valAx>
        <c:axId val="60274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8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57E1-4F0C-8103-9259A9931031}"/>
            </c:ext>
          </c:extLst>
        </c:ser>
        <c:dLbls>
          <c:showLegendKey val="0"/>
          <c:showVal val="0"/>
          <c:showCatName val="0"/>
          <c:showSerName val="0"/>
          <c:showPercent val="0"/>
          <c:showBubbleSize val="0"/>
        </c:dLbls>
        <c:gapWidth val="150"/>
        <c:overlap val="100"/>
        <c:axId val="602749352"/>
        <c:axId val="602749744"/>
      </c:barChart>
      <c:catAx>
        <c:axId val="602749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9744"/>
        <c:crosses val="autoZero"/>
        <c:auto val="1"/>
        <c:lblAlgn val="ctr"/>
        <c:lblOffset val="100"/>
        <c:noMultiLvlLbl val="0"/>
      </c:catAx>
      <c:valAx>
        <c:axId val="602749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9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6583-4222-A660-D13549BCC8D3}"/>
            </c:ext>
          </c:extLst>
        </c:ser>
        <c:dLbls>
          <c:showLegendKey val="0"/>
          <c:showVal val="0"/>
          <c:showCatName val="0"/>
          <c:showSerName val="0"/>
          <c:showPercent val="0"/>
          <c:showBubbleSize val="0"/>
        </c:dLbls>
        <c:gapWidth val="150"/>
        <c:overlap val="100"/>
        <c:axId val="602750528"/>
        <c:axId val="602750920"/>
      </c:barChart>
      <c:catAx>
        <c:axId val="602750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0920"/>
        <c:crosses val="autoZero"/>
        <c:auto val="1"/>
        <c:lblAlgn val="ctr"/>
        <c:lblOffset val="100"/>
        <c:noMultiLvlLbl val="0"/>
      </c:catAx>
      <c:valAx>
        <c:axId val="602750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0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"₡"#,##0</c:formatCode>
                <c:ptCount val="12"/>
              </c:numCache>
            </c:numRef>
          </c:val>
          <c:extLst>
            <c:ext xmlns:c16="http://schemas.microsoft.com/office/drawing/2014/chart" uri="{C3380CC4-5D6E-409C-BE32-E72D297353CC}">
              <c16:uniqueId val="{00000000-F524-4A65-8CE4-0FCB01915903}"/>
            </c:ext>
          </c:extLst>
        </c:ser>
        <c:dLbls>
          <c:showLegendKey val="0"/>
          <c:showVal val="0"/>
          <c:showCatName val="0"/>
          <c:showSerName val="0"/>
          <c:showPercent val="0"/>
          <c:showBubbleSize val="0"/>
        </c:dLbls>
        <c:gapWidth val="150"/>
        <c:overlap val="100"/>
        <c:axId val="602751704"/>
        <c:axId val="602752096"/>
      </c:barChart>
      <c:catAx>
        <c:axId val="60275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2096"/>
        <c:crosses val="autoZero"/>
        <c:auto val="1"/>
        <c:lblAlgn val="ctr"/>
        <c:lblOffset val="100"/>
        <c:noMultiLvlLbl val="0"/>
      </c:catAx>
      <c:valAx>
        <c:axId val="602752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52-4D7A-866F-9DC97DD89834}"/>
            </c:ext>
          </c:extLst>
        </c:ser>
        <c:dLbls>
          <c:showLegendKey val="0"/>
          <c:showVal val="0"/>
          <c:showCatName val="0"/>
          <c:showSerName val="0"/>
          <c:showPercent val="0"/>
          <c:showBubbleSize val="0"/>
        </c:dLbls>
        <c:gapWidth val="150"/>
        <c:overlap val="100"/>
        <c:axId val="602752880"/>
        <c:axId val="602753272"/>
      </c:barChart>
      <c:catAx>
        <c:axId val="60275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3272"/>
        <c:crosses val="autoZero"/>
        <c:auto val="1"/>
        <c:lblAlgn val="ctr"/>
        <c:lblOffset val="100"/>
        <c:noMultiLvlLbl val="0"/>
      </c:catAx>
      <c:valAx>
        <c:axId val="602753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BDA-4BAF-8B21-57C096E45719}"/>
            </c:ext>
          </c:extLst>
        </c:ser>
        <c:dLbls>
          <c:showLegendKey val="0"/>
          <c:showVal val="0"/>
          <c:showCatName val="0"/>
          <c:showSerName val="0"/>
          <c:showPercent val="0"/>
          <c:showBubbleSize val="0"/>
        </c:dLbls>
        <c:gapWidth val="150"/>
        <c:overlap val="100"/>
        <c:axId val="602754056"/>
        <c:axId val="602754448"/>
      </c:barChart>
      <c:catAx>
        <c:axId val="602754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4448"/>
        <c:crosses val="autoZero"/>
        <c:auto val="1"/>
        <c:lblAlgn val="ctr"/>
        <c:lblOffset val="100"/>
        <c:noMultiLvlLbl val="0"/>
      </c:catAx>
      <c:valAx>
        <c:axId val="602754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4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5755-4499-8D8B-2B803871AE7C}"/>
            </c:ext>
          </c:extLst>
        </c:ser>
        <c:dLbls>
          <c:showLegendKey val="0"/>
          <c:showVal val="0"/>
          <c:showCatName val="0"/>
          <c:showSerName val="0"/>
          <c:showPercent val="0"/>
          <c:showBubbleSize val="0"/>
        </c:dLbls>
        <c:gapWidth val="150"/>
        <c:overlap val="100"/>
        <c:axId val="524255472"/>
        <c:axId val="524255864"/>
      </c:barChart>
      <c:catAx>
        <c:axId val="524255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5864"/>
        <c:crosses val="autoZero"/>
        <c:auto val="1"/>
        <c:lblAlgn val="ctr"/>
        <c:lblOffset val="100"/>
        <c:noMultiLvlLbl val="0"/>
      </c:catAx>
      <c:valAx>
        <c:axId val="524255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5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86C-4F6E-A283-E8E310047502}"/>
            </c:ext>
          </c:extLst>
        </c:ser>
        <c:dLbls>
          <c:showLegendKey val="0"/>
          <c:showVal val="0"/>
          <c:showCatName val="0"/>
          <c:showSerName val="0"/>
          <c:showPercent val="0"/>
          <c:showBubbleSize val="0"/>
        </c:dLbls>
        <c:gapWidth val="150"/>
        <c:overlap val="100"/>
        <c:axId val="602755232"/>
        <c:axId val="602755624"/>
      </c:barChart>
      <c:catAx>
        <c:axId val="602755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5624"/>
        <c:crosses val="autoZero"/>
        <c:auto val="1"/>
        <c:lblAlgn val="ctr"/>
        <c:lblOffset val="100"/>
        <c:noMultiLvlLbl val="0"/>
      </c:catAx>
      <c:valAx>
        <c:axId val="602755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5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'15-Consumo por edificio'!$C$7:$C$8</c:f>
              <c:strCache>
                <c:ptCount val="2"/>
                <c:pt idx="0">
                  <c:v>Consumo de Energía  (kWh/mes)</c:v>
                </c:pt>
              </c:strCache>
            </c:strRef>
          </c:tx>
          <c:invertIfNegative val="0"/>
          <c:val>
            <c:numRef>
              <c:f>'15-Consumo por edificio'!$C$9:$C$18</c:f>
              <c:numCache>
                <c:formatCode>0.00</c:formatCode>
                <c:ptCount val="10"/>
                <c:pt idx="0">
                  <c:v>36055.800000000003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42B8-4397-82B6-88C5F3A8F132}"/>
            </c:ext>
          </c:extLst>
        </c:ser>
        <c:dLbls>
          <c:showLegendKey val="0"/>
          <c:showVal val="0"/>
          <c:showCatName val="0"/>
          <c:showSerName val="0"/>
          <c:showPercent val="0"/>
          <c:showBubbleSize val="0"/>
        </c:dLbls>
        <c:gapWidth val="150"/>
        <c:axId val="602756408"/>
        <c:axId val="602756800"/>
      </c:barChart>
      <c:catAx>
        <c:axId val="6027564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6800"/>
        <c:crosses val="autoZero"/>
        <c:auto val="1"/>
        <c:lblAlgn val="ctr"/>
        <c:lblOffset val="100"/>
        <c:noMultiLvlLbl val="0"/>
      </c:catAx>
      <c:valAx>
        <c:axId val="60275680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6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'15-Consumo por edificio'!$D$7:$D$8</c:f>
              <c:strCache>
                <c:ptCount val="2"/>
                <c:pt idx="0">
                  <c:v>Demanda máxima (kW)</c:v>
                </c:pt>
              </c:strCache>
            </c:strRef>
          </c:tx>
          <c:invertIfNegative val="0"/>
          <c:val>
            <c:numRef>
              <c:f>'15-Consumo por edificio'!$D$9:$D$18</c:f>
              <c:numCache>
                <c:formatCode>0.00</c:formatCode>
                <c:ptCount val="10"/>
                <c:pt idx="0">
                  <c:v>535.67999999999995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1652-436A-B256-3E64CA7AE5E3}"/>
            </c:ext>
          </c:extLst>
        </c:ser>
        <c:dLbls>
          <c:showLegendKey val="0"/>
          <c:showVal val="0"/>
          <c:showCatName val="0"/>
          <c:showSerName val="0"/>
          <c:showPercent val="0"/>
          <c:showBubbleSize val="0"/>
        </c:dLbls>
        <c:gapWidth val="150"/>
        <c:axId val="602757584"/>
        <c:axId val="602757976"/>
      </c:barChart>
      <c:catAx>
        <c:axId val="60275758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7976"/>
        <c:crosses val="autoZero"/>
        <c:auto val="1"/>
        <c:lblAlgn val="ctr"/>
        <c:lblOffset val="100"/>
        <c:noMultiLvlLbl val="0"/>
      </c:catAx>
      <c:valAx>
        <c:axId val="60275797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7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'15-Consumo por edificio'!$E$7:$E$8</c:f>
              <c:strCache>
                <c:ptCount val="2"/>
                <c:pt idx="0">
                  <c:v>Importe (¢/mes)</c:v>
                </c:pt>
              </c:strCache>
            </c:strRef>
          </c:tx>
          <c:invertIfNegative val="0"/>
          <c:val>
            <c:numRef>
              <c:f>'15-Consumo por edificio'!$E$9:$E$18</c:f>
              <c:numCache>
                <c:formatCode>"₡"#,##0</c:formatCode>
                <c:ptCount val="10"/>
                <c:pt idx="0">
                  <c:v>5990789</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E3F1-4172-853B-F00EB980E522}"/>
            </c:ext>
          </c:extLst>
        </c:ser>
        <c:dLbls>
          <c:showLegendKey val="0"/>
          <c:showVal val="0"/>
          <c:showCatName val="0"/>
          <c:showSerName val="0"/>
          <c:showPercent val="0"/>
          <c:showBubbleSize val="0"/>
        </c:dLbls>
        <c:gapWidth val="150"/>
        <c:axId val="602758760"/>
        <c:axId val="602759152"/>
      </c:barChart>
      <c:catAx>
        <c:axId val="60275876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9152"/>
        <c:crosses val="autoZero"/>
        <c:auto val="1"/>
        <c:lblAlgn val="ctr"/>
        <c:lblOffset val="100"/>
        <c:noMultiLvlLbl val="0"/>
      </c:catAx>
      <c:valAx>
        <c:axId val="6027591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8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'15-Consumo por edificio'!$H$8</c:f>
              <c:strCache>
                <c:ptCount val="1"/>
                <c:pt idx="0">
                  <c:v>Consumo de energía eléctrica por empleado al mes  (kWh/empleado/mes)</c:v>
                </c:pt>
              </c:strCache>
            </c:strRef>
          </c:tx>
          <c:invertIfNegative val="0"/>
          <c:val>
            <c:numRef>
              <c:f>'15-Consumo por edificio'!$H$9:$H$18</c:f>
              <c:numCache>
                <c:formatCode>0.00</c:formatCode>
                <c:ptCount val="10"/>
                <c:pt idx="0">
                  <c:v>200.31</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D8B0-4C59-8F52-3613FA056D97}"/>
            </c:ext>
          </c:extLst>
        </c:ser>
        <c:dLbls>
          <c:showLegendKey val="0"/>
          <c:showVal val="0"/>
          <c:showCatName val="0"/>
          <c:showSerName val="0"/>
          <c:showPercent val="0"/>
          <c:showBubbleSize val="0"/>
        </c:dLbls>
        <c:gapWidth val="150"/>
        <c:axId val="602759936"/>
        <c:axId val="602760328"/>
      </c:barChart>
      <c:catAx>
        <c:axId val="602759936"/>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0328"/>
        <c:crosses val="autoZero"/>
        <c:auto val="1"/>
        <c:lblAlgn val="ctr"/>
        <c:lblOffset val="100"/>
        <c:noMultiLvlLbl val="0"/>
      </c:catAx>
      <c:valAx>
        <c:axId val="602760328"/>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'15-Consumo por edificio'!$I$8</c:f>
              <c:strCache>
                <c:ptCount val="1"/>
                <c:pt idx="0">
                  <c:v>Consumo de energía eléctrica por área física  por mes  (kWh/m2/mes)</c:v>
                </c:pt>
              </c:strCache>
            </c:strRef>
          </c:tx>
          <c:invertIfNegative val="0"/>
          <c:val>
            <c:numRef>
              <c:f>'15-Consumo por edificio'!$I$9:$I$18</c:f>
              <c:numCache>
                <c:formatCode>0.00</c:formatCode>
                <c:ptCount val="10"/>
                <c:pt idx="0">
                  <c:v>4.2418588235294106</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4C52-4FAF-9F1E-FD6E8449BA65}"/>
            </c:ext>
          </c:extLst>
        </c:ser>
        <c:dLbls>
          <c:showLegendKey val="0"/>
          <c:showVal val="0"/>
          <c:showCatName val="0"/>
          <c:showSerName val="0"/>
          <c:showPercent val="0"/>
          <c:showBubbleSize val="0"/>
        </c:dLbls>
        <c:gapWidth val="150"/>
        <c:axId val="602761112"/>
        <c:axId val="602761504"/>
      </c:barChart>
      <c:catAx>
        <c:axId val="60276111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1504"/>
        <c:crosses val="autoZero"/>
        <c:auto val="1"/>
        <c:lblAlgn val="ctr"/>
        <c:lblOffset val="100"/>
        <c:noMultiLvlLbl val="0"/>
      </c:catAx>
      <c:valAx>
        <c:axId val="60276150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1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bar"/>
        <c:grouping val="clustered"/>
        <c:varyColors val="0"/>
        <c:ser>
          <c:idx val="0"/>
          <c:order val="0"/>
          <c:tx>
            <c:strRef>
              <c:f>'15-Consumo por edificio'!$J$8</c:f>
              <c:strCache>
                <c:ptCount val="1"/>
                <c:pt idx="0">
                  <c:v>Kilogramos de dióxido de carbono equivalente por mes
(kg CO2e/mes)</c:v>
                </c:pt>
              </c:strCache>
            </c:strRef>
          </c:tx>
          <c:invertIfNegative val="0"/>
          <c:val>
            <c:numRef>
              <c:f>'15-Consumo por edificio'!$J$9:$J$18</c:f>
              <c:numCache>
                <c:formatCode>0.00</c:formatCode>
                <c:ptCount val="10"/>
                <c:pt idx="0">
                  <c:v>2008.3080600000001</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2B95-4C46-B772-B347D6124DA7}"/>
            </c:ext>
          </c:extLst>
        </c:ser>
        <c:dLbls>
          <c:showLegendKey val="0"/>
          <c:showVal val="0"/>
          <c:showCatName val="0"/>
          <c:showSerName val="0"/>
          <c:showPercent val="0"/>
          <c:showBubbleSize val="0"/>
        </c:dLbls>
        <c:gapWidth val="150"/>
        <c:axId val="602762288"/>
        <c:axId val="602762680"/>
      </c:barChart>
      <c:catAx>
        <c:axId val="60276228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367281153062124E-2"/>
              <c:y val="0.5059279821331146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2680"/>
        <c:crosses val="autoZero"/>
        <c:auto val="1"/>
        <c:lblAlgn val="ctr"/>
        <c:lblOffset val="100"/>
        <c:noMultiLvlLbl val="0"/>
      </c:catAx>
      <c:valAx>
        <c:axId val="6027626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2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'16-Consumo institucional'!$B$8:$B$9</c:f>
              <c:strCache>
                <c:ptCount val="2"/>
                <c:pt idx="0">
                  <c:v>Energía    (kWh)</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institucional'!$B$10:$B$21</c:f>
              <c:numCache>
                <c:formatCode>0.00</c:formatCode>
                <c:ptCount val="12"/>
                <c:pt idx="0">
                  <c:v>32629</c:v>
                </c:pt>
                <c:pt idx="1">
                  <c:v>35197</c:v>
                </c:pt>
                <c:pt idx="2">
                  <c:v>33477</c:v>
                </c:pt>
                <c:pt idx="3">
                  <c:v>37600</c:v>
                </c:pt>
                <c:pt idx="4">
                  <c:v>41376</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27-4DE8-B51A-8B9AA2C886DA}"/>
            </c:ext>
          </c:extLst>
        </c:ser>
        <c:dLbls>
          <c:showLegendKey val="0"/>
          <c:showVal val="0"/>
          <c:showCatName val="0"/>
          <c:showSerName val="0"/>
          <c:showPercent val="0"/>
          <c:showBubbleSize val="0"/>
        </c:dLbls>
        <c:gapWidth val="150"/>
        <c:overlap val="100"/>
        <c:axId val="602763464"/>
        <c:axId val="602763856"/>
      </c:barChart>
      <c:catAx>
        <c:axId val="602763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3856"/>
        <c:crosses val="autoZero"/>
        <c:auto val="1"/>
        <c:lblAlgn val="ctr"/>
        <c:lblOffset val="100"/>
        <c:noMultiLvlLbl val="0"/>
      </c:catAx>
      <c:valAx>
        <c:axId val="602763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3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'16-Consumo institucional'!$C$8:$C$9</c:f>
              <c:strCache>
                <c:ptCount val="2"/>
                <c:pt idx="0">
                  <c:v>Demanda máxima   (kW)</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institucional'!$C$10:$C$21</c:f>
              <c:numCache>
                <c:formatCode>0.00</c:formatCode>
                <c:ptCount val="12"/>
                <c:pt idx="0">
                  <c:v>494.59</c:v>
                </c:pt>
                <c:pt idx="1">
                  <c:v>0</c:v>
                </c:pt>
                <c:pt idx="2">
                  <c:v>529.49</c:v>
                </c:pt>
                <c:pt idx="3">
                  <c:v>504.39</c:v>
                </c:pt>
                <c:pt idx="4">
                  <c:v>535.67999999999995</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CFB-4FB0-83A4-2D8DCD34BFF5}"/>
            </c:ext>
          </c:extLst>
        </c:ser>
        <c:dLbls>
          <c:showLegendKey val="0"/>
          <c:showVal val="0"/>
          <c:showCatName val="0"/>
          <c:showSerName val="0"/>
          <c:showPercent val="0"/>
          <c:showBubbleSize val="0"/>
        </c:dLbls>
        <c:gapWidth val="150"/>
        <c:overlap val="100"/>
        <c:axId val="602764640"/>
        <c:axId val="602765032"/>
      </c:barChart>
      <c:catAx>
        <c:axId val="60276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5032"/>
        <c:crosses val="autoZero"/>
        <c:auto val="1"/>
        <c:lblAlgn val="ctr"/>
        <c:lblOffset val="100"/>
        <c:noMultiLvlLbl val="0"/>
      </c:catAx>
      <c:valAx>
        <c:axId val="602765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'16-Consumo institucional'!$D$8:$D$9</c:f>
              <c:strCache>
                <c:ptCount val="2"/>
                <c:pt idx="0">
                  <c:v>Importe             (¢)</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institucional'!$D$10:$D$21</c:f>
              <c:numCache>
                <c:formatCode>"₡"#,##0</c:formatCode>
                <c:ptCount val="12"/>
                <c:pt idx="0">
                  <c:v>5703235</c:v>
                </c:pt>
                <c:pt idx="1">
                  <c:v>5734275</c:v>
                </c:pt>
                <c:pt idx="2">
                  <c:v>5937380</c:v>
                </c:pt>
                <c:pt idx="3">
                  <c:v>6020945</c:v>
                </c:pt>
                <c:pt idx="4">
                  <c:v>6558110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A2C-4448-9B3D-96DF8EA5E23D}"/>
            </c:ext>
          </c:extLst>
        </c:ser>
        <c:dLbls>
          <c:showLegendKey val="0"/>
          <c:showVal val="0"/>
          <c:showCatName val="0"/>
          <c:showSerName val="0"/>
          <c:showPercent val="0"/>
          <c:showBubbleSize val="0"/>
        </c:dLbls>
        <c:gapWidth val="150"/>
        <c:overlap val="100"/>
        <c:axId val="602765816"/>
        <c:axId val="602766208"/>
      </c:barChart>
      <c:catAx>
        <c:axId val="602765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6208"/>
        <c:crosses val="autoZero"/>
        <c:auto val="1"/>
        <c:lblAlgn val="ctr"/>
        <c:lblOffset val="100"/>
        <c:noMultiLvlLbl val="0"/>
      </c:catAx>
      <c:valAx>
        <c:axId val="602766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5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12-46A3-BEDF-1046F19A89A5}"/>
            </c:ext>
          </c:extLst>
        </c:ser>
        <c:dLbls>
          <c:showLegendKey val="0"/>
          <c:showVal val="0"/>
          <c:showCatName val="0"/>
          <c:showSerName val="0"/>
          <c:showPercent val="0"/>
          <c:showBubbleSize val="0"/>
        </c:dLbls>
        <c:gapWidth val="150"/>
        <c:overlap val="100"/>
        <c:axId val="524256648"/>
        <c:axId val="524257040"/>
      </c:barChart>
      <c:catAx>
        <c:axId val="524256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7040"/>
        <c:crosses val="autoZero"/>
        <c:auto val="1"/>
        <c:lblAlgn val="ctr"/>
        <c:lblOffset val="100"/>
        <c:noMultiLvlLbl val="0"/>
      </c:catAx>
      <c:valAx>
        <c:axId val="52425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6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'16-Consumo institucional'!$G$9</c:f>
              <c:strCache>
                <c:ptCount val="1"/>
                <c:pt idx="0">
                  <c:v>Consumo de energía eléctrica por empleado        (kWh /Nº empleados)</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institucional'!$G$10:$G$21</c:f>
              <c:numCache>
                <c:formatCode>0.00</c:formatCode>
                <c:ptCount val="12"/>
                <c:pt idx="0">
                  <c:v>181.27222222222221</c:v>
                </c:pt>
                <c:pt idx="1">
                  <c:v>195.53888888888889</c:v>
                </c:pt>
                <c:pt idx="2">
                  <c:v>185.98333333333332</c:v>
                </c:pt>
                <c:pt idx="3">
                  <c:v>208.88888888888889</c:v>
                </c:pt>
                <c:pt idx="4">
                  <c:v>229.86666666666667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DE0-43BB-B2F9-63F956DD2480}"/>
            </c:ext>
          </c:extLst>
        </c:ser>
        <c:dLbls>
          <c:showLegendKey val="0"/>
          <c:showVal val="0"/>
          <c:showCatName val="0"/>
          <c:showSerName val="0"/>
          <c:showPercent val="0"/>
          <c:showBubbleSize val="0"/>
        </c:dLbls>
        <c:gapWidth val="150"/>
        <c:overlap val="100"/>
        <c:axId val="602766992"/>
        <c:axId val="602767384"/>
      </c:barChart>
      <c:catAx>
        <c:axId val="602766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7384"/>
        <c:crosses val="autoZero"/>
        <c:auto val="1"/>
        <c:lblAlgn val="ctr"/>
        <c:lblOffset val="100"/>
        <c:noMultiLvlLbl val="0"/>
      </c:catAx>
      <c:valAx>
        <c:axId val="602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6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'16-Consumo institucional'!$H$9</c:f>
              <c:strCache>
                <c:ptCount val="1"/>
                <c:pt idx="0">
                  <c:v>Consumo de energía eléctrica por área física       (kWh/ m2)</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institucional'!$H$10:$H$21</c:f>
              <c:numCache>
                <c:formatCode>0.00</c:formatCode>
                <c:ptCount val="12"/>
                <c:pt idx="0">
                  <c:v>3.838705882352941</c:v>
                </c:pt>
                <c:pt idx="1">
                  <c:v>4.1408235294117643</c:v>
                </c:pt>
                <c:pt idx="2">
                  <c:v>3.9384705882352939</c:v>
                </c:pt>
                <c:pt idx="3">
                  <c:v>4.4235294117647062</c:v>
                </c:pt>
                <c:pt idx="4">
                  <c:v>4.8677647058823528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58-4147-A0D7-537947BDF9C6}"/>
            </c:ext>
          </c:extLst>
        </c:ser>
        <c:dLbls>
          <c:showLegendKey val="0"/>
          <c:showVal val="0"/>
          <c:showCatName val="0"/>
          <c:showSerName val="0"/>
          <c:showPercent val="0"/>
          <c:showBubbleSize val="0"/>
        </c:dLbls>
        <c:gapWidth val="150"/>
        <c:overlap val="100"/>
        <c:axId val="602768168"/>
        <c:axId val="602768560"/>
      </c:barChart>
      <c:catAx>
        <c:axId val="602768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8560"/>
        <c:crosses val="autoZero"/>
        <c:auto val="1"/>
        <c:lblAlgn val="ctr"/>
        <c:lblOffset val="100"/>
        <c:noMultiLvlLbl val="0"/>
      </c:catAx>
      <c:valAx>
        <c:axId val="602768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8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'16-Consumo institucional'!$I$9</c:f>
              <c:strCache>
                <c:ptCount val="1"/>
                <c:pt idx="0">
                  <c:v>Kilogramos de dióxido de carbono equivalente 
(kg CO2e)</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institucional'!$I$10:$I$21</c:f>
              <c:numCache>
                <c:formatCode>0.00</c:formatCode>
                <c:ptCount val="12"/>
                <c:pt idx="0">
                  <c:v>1817.4353000000001</c:v>
                </c:pt>
                <c:pt idx="1">
                  <c:v>1960.4729</c:v>
                </c:pt>
                <c:pt idx="2">
                  <c:v>1864.6688999999999</c:v>
                </c:pt>
                <c:pt idx="3">
                  <c:v>2094.3200000000002</c:v>
                </c:pt>
                <c:pt idx="4">
                  <c:v>2304.6432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DA-47A3-9122-1C191184E3F9}"/>
            </c:ext>
          </c:extLst>
        </c:ser>
        <c:dLbls>
          <c:showLegendKey val="0"/>
          <c:showVal val="0"/>
          <c:showCatName val="0"/>
          <c:showSerName val="0"/>
          <c:showPercent val="0"/>
          <c:showBubbleSize val="0"/>
        </c:dLbls>
        <c:gapWidth val="150"/>
        <c:overlap val="100"/>
        <c:axId val="602769344"/>
        <c:axId val="602769736"/>
      </c:barChart>
      <c:catAx>
        <c:axId val="60276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9736"/>
        <c:crosses val="autoZero"/>
        <c:auto val="1"/>
        <c:lblAlgn val="ctr"/>
        <c:lblOffset val="100"/>
        <c:noMultiLvlLbl val="0"/>
      </c:catAx>
      <c:valAx>
        <c:axId val="60276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86-45FD-8301-9941833F30BA}"/>
            </c:ext>
          </c:extLst>
        </c:ser>
        <c:dLbls>
          <c:showLegendKey val="0"/>
          <c:showVal val="0"/>
          <c:showCatName val="0"/>
          <c:showSerName val="0"/>
          <c:showPercent val="0"/>
          <c:showBubbleSize val="0"/>
        </c:dLbls>
        <c:gapWidth val="150"/>
        <c:overlap val="100"/>
        <c:axId val="524257824"/>
        <c:axId val="524258216"/>
      </c:barChart>
      <c:catAx>
        <c:axId val="524257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8216"/>
        <c:crosses val="autoZero"/>
        <c:auto val="1"/>
        <c:lblAlgn val="ctr"/>
        <c:lblOffset val="100"/>
        <c:noMultiLvlLbl val="0"/>
      </c:catAx>
      <c:valAx>
        <c:axId val="52425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7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99-4E1F-8C37-BFE518CFDCB8}"/>
            </c:ext>
          </c:extLst>
        </c:ser>
        <c:dLbls>
          <c:showLegendKey val="0"/>
          <c:showVal val="0"/>
          <c:showCatName val="0"/>
          <c:showSerName val="0"/>
          <c:showPercent val="0"/>
          <c:showBubbleSize val="0"/>
        </c:dLbls>
        <c:gapWidth val="150"/>
        <c:overlap val="100"/>
        <c:axId val="524259000"/>
        <c:axId val="524259392"/>
      </c:barChart>
      <c:catAx>
        <c:axId val="524259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9392"/>
        <c:crosses val="autoZero"/>
        <c:auto val="1"/>
        <c:lblAlgn val="ctr"/>
        <c:lblOffset val="100"/>
        <c:noMultiLvlLbl val="0"/>
      </c:catAx>
      <c:valAx>
        <c:axId val="524259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9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1B5F-402B-875B-FECBF1C51E1A}"/>
            </c:ext>
          </c:extLst>
        </c:ser>
        <c:dLbls>
          <c:showLegendKey val="0"/>
          <c:showVal val="0"/>
          <c:showCatName val="0"/>
          <c:showSerName val="0"/>
          <c:showPercent val="0"/>
          <c:showBubbleSize val="0"/>
        </c:dLbls>
        <c:gapWidth val="150"/>
        <c:overlap val="100"/>
        <c:axId val="524260176"/>
        <c:axId val="524260568"/>
      </c:barChart>
      <c:catAx>
        <c:axId val="524260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0568"/>
        <c:crosses val="autoZero"/>
        <c:auto val="1"/>
        <c:lblAlgn val="ctr"/>
        <c:lblOffset val="100"/>
        <c:noMultiLvlLbl val="0"/>
      </c:catAx>
      <c:valAx>
        <c:axId val="524260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0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8EC7-4622-AE33-090FC2A9DCCB}"/>
            </c:ext>
          </c:extLst>
        </c:ser>
        <c:dLbls>
          <c:showLegendKey val="0"/>
          <c:showVal val="0"/>
          <c:showCatName val="0"/>
          <c:showSerName val="0"/>
          <c:showPercent val="0"/>
          <c:showBubbleSize val="0"/>
        </c:dLbls>
        <c:gapWidth val="150"/>
        <c:overlap val="100"/>
        <c:axId val="524261352"/>
        <c:axId val="524261744"/>
      </c:barChart>
      <c:catAx>
        <c:axId val="524261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1744"/>
        <c:crosses val="autoZero"/>
        <c:auto val="1"/>
        <c:lblAlgn val="ctr"/>
        <c:lblOffset val="100"/>
        <c:noMultiLvlLbl val="0"/>
      </c:catAx>
      <c:valAx>
        <c:axId val="524261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1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AD66-438A-BC85-87B4842A1BE0}"/>
            </c:ext>
          </c:extLst>
        </c:ser>
        <c:dLbls>
          <c:showLegendKey val="0"/>
          <c:showVal val="0"/>
          <c:showCatName val="0"/>
          <c:showSerName val="0"/>
          <c:showPercent val="0"/>
          <c:showBubbleSize val="0"/>
        </c:dLbls>
        <c:gapWidth val="150"/>
        <c:overlap val="100"/>
        <c:axId val="524262528"/>
        <c:axId val="524262920"/>
      </c:barChart>
      <c:catAx>
        <c:axId val="52426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2920"/>
        <c:crosses val="autoZero"/>
        <c:auto val="1"/>
        <c:lblAlgn val="ctr"/>
        <c:lblOffset val="100"/>
        <c:noMultiLvlLbl val="0"/>
      </c:catAx>
      <c:valAx>
        <c:axId val="524262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1'!$G$13</c:f>
              <c:strCache>
                <c:ptCount val="1"/>
                <c:pt idx="0">
                  <c:v>Consumo de energía eléctrica por  empleado (kWh /Nº empleados)</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1'!$G$14:$G$25</c:f>
              <c:numCache>
                <c:formatCode>0.00</c:formatCode>
                <c:ptCount val="12"/>
                <c:pt idx="0">
                  <c:v>181.27222222222221</c:v>
                </c:pt>
                <c:pt idx="1">
                  <c:v>195.53888888888889</c:v>
                </c:pt>
                <c:pt idx="2">
                  <c:v>185.98333333333332</c:v>
                </c:pt>
                <c:pt idx="3">
                  <c:v>208.88888888888889</c:v>
                </c:pt>
                <c:pt idx="4">
                  <c:v>229.86666666666667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470-4828-A904-B9DFCA021003}"/>
            </c:ext>
          </c:extLst>
        </c:ser>
        <c:dLbls>
          <c:showLegendKey val="0"/>
          <c:showVal val="0"/>
          <c:showCatName val="0"/>
          <c:showSerName val="0"/>
          <c:showPercent val="0"/>
          <c:showBubbleSize val="0"/>
        </c:dLbls>
        <c:gapWidth val="150"/>
        <c:overlap val="100"/>
        <c:axId val="521235784"/>
        <c:axId val="521236176"/>
      </c:barChart>
      <c:catAx>
        <c:axId val="521235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6176"/>
        <c:crosses val="autoZero"/>
        <c:auto val="1"/>
        <c:lblAlgn val="ctr"/>
        <c:lblOffset val="100"/>
        <c:noMultiLvlLbl val="0"/>
      </c:catAx>
      <c:valAx>
        <c:axId val="521236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5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2E-41A0-B6E4-9C52354F4E58}"/>
            </c:ext>
          </c:extLst>
        </c:ser>
        <c:dLbls>
          <c:showLegendKey val="0"/>
          <c:showVal val="0"/>
          <c:showCatName val="0"/>
          <c:showSerName val="0"/>
          <c:showPercent val="0"/>
          <c:showBubbleSize val="0"/>
        </c:dLbls>
        <c:gapWidth val="150"/>
        <c:overlap val="100"/>
        <c:axId val="524263704"/>
        <c:axId val="524264096"/>
      </c:barChart>
      <c:catAx>
        <c:axId val="524263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4096"/>
        <c:crosses val="autoZero"/>
        <c:auto val="1"/>
        <c:lblAlgn val="ctr"/>
        <c:lblOffset val="100"/>
        <c:noMultiLvlLbl val="0"/>
      </c:catAx>
      <c:valAx>
        <c:axId val="524264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3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CB-41C5-8935-55C82AE7140D}"/>
            </c:ext>
          </c:extLst>
        </c:ser>
        <c:dLbls>
          <c:showLegendKey val="0"/>
          <c:showVal val="0"/>
          <c:showCatName val="0"/>
          <c:showSerName val="0"/>
          <c:showPercent val="0"/>
          <c:showBubbleSize val="0"/>
        </c:dLbls>
        <c:gapWidth val="150"/>
        <c:overlap val="100"/>
        <c:axId val="524264880"/>
        <c:axId val="524265272"/>
      </c:barChart>
      <c:catAx>
        <c:axId val="524264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5272"/>
        <c:crosses val="autoZero"/>
        <c:auto val="1"/>
        <c:lblAlgn val="ctr"/>
        <c:lblOffset val="100"/>
        <c:noMultiLvlLbl val="0"/>
      </c:catAx>
      <c:valAx>
        <c:axId val="524265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4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6CB-4452-AF45-0A423DF75208}"/>
            </c:ext>
          </c:extLst>
        </c:ser>
        <c:dLbls>
          <c:showLegendKey val="0"/>
          <c:showVal val="0"/>
          <c:showCatName val="0"/>
          <c:showSerName val="0"/>
          <c:showPercent val="0"/>
          <c:showBubbleSize val="0"/>
        </c:dLbls>
        <c:gapWidth val="150"/>
        <c:overlap val="100"/>
        <c:axId val="524266056"/>
        <c:axId val="524266448"/>
      </c:barChart>
      <c:catAx>
        <c:axId val="52426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6448"/>
        <c:crosses val="autoZero"/>
        <c:auto val="1"/>
        <c:lblAlgn val="ctr"/>
        <c:lblOffset val="100"/>
        <c:noMultiLvlLbl val="0"/>
      </c:catAx>
      <c:valAx>
        <c:axId val="524266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9FC4-4737-91A2-4367566D1E75}"/>
            </c:ext>
          </c:extLst>
        </c:ser>
        <c:dLbls>
          <c:showLegendKey val="0"/>
          <c:showVal val="0"/>
          <c:showCatName val="0"/>
          <c:showSerName val="0"/>
          <c:showPercent val="0"/>
          <c:showBubbleSize val="0"/>
        </c:dLbls>
        <c:gapWidth val="150"/>
        <c:overlap val="100"/>
        <c:axId val="524267232"/>
        <c:axId val="524267624"/>
      </c:barChart>
      <c:catAx>
        <c:axId val="524267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7624"/>
        <c:crosses val="autoZero"/>
        <c:auto val="1"/>
        <c:lblAlgn val="ctr"/>
        <c:lblOffset val="100"/>
        <c:noMultiLvlLbl val="0"/>
      </c:catAx>
      <c:valAx>
        <c:axId val="524267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7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52DF-441F-9B68-65CBDD399077}"/>
            </c:ext>
          </c:extLst>
        </c:ser>
        <c:dLbls>
          <c:showLegendKey val="0"/>
          <c:showVal val="0"/>
          <c:showCatName val="0"/>
          <c:showSerName val="0"/>
          <c:showPercent val="0"/>
          <c:showBubbleSize val="0"/>
        </c:dLbls>
        <c:gapWidth val="150"/>
        <c:overlap val="100"/>
        <c:axId val="524268408"/>
        <c:axId val="524268800"/>
      </c:barChart>
      <c:catAx>
        <c:axId val="524268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8800"/>
        <c:crosses val="autoZero"/>
        <c:auto val="1"/>
        <c:lblAlgn val="ctr"/>
        <c:lblOffset val="100"/>
        <c:noMultiLvlLbl val="0"/>
      </c:catAx>
      <c:valAx>
        <c:axId val="524268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8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8275-4256-A421-ADEC5AEA1284}"/>
            </c:ext>
          </c:extLst>
        </c:ser>
        <c:dLbls>
          <c:showLegendKey val="0"/>
          <c:showVal val="0"/>
          <c:showCatName val="0"/>
          <c:showSerName val="0"/>
          <c:showPercent val="0"/>
          <c:showBubbleSize val="0"/>
        </c:dLbls>
        <c:gapWidth val="150"/>
        <c:overlap val="100"/>
        <c:axId val="524269584"/>
        <c:axId val="524269976"/>
      </c:barChart>
      <c:catAx>
        <c:axId val="524269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9976"/>
        <c:crosses val="autoZero"/>
        <c:auto val="1"/>
        <c:lblAlgn val="ctr"/>
        <c:lblOffset val="100"/>
        <c:noMultiLvlLbl val="0"/>
      </c:catAx>
      <c:valAx>
        <c:axId val="524269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9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5-473F-A242-791762124627}"/>
            </c:ext>
          </c:extLst>
        </c:ser>
        <c:dLbls>
          <c:showLegendKey val="0"/>
          <c:showVal val="0"/>
          <c:showCatName val="0"/>
          <c:showSerName val="0"/>
          <c:showPercent val="0"/>
          <c:showBubbleSize val="0"/>
        </c:dLbls>
        <c:gapWidth val="150"/>
        <c:overlap val="100"/>
        <c:axId val="524270760"/>
        <c:axId val="524271152"/>
      </c:barChart>
      <c:catAx>
        <c:axId val="52427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1152"/>
        <c:crosses val="autoZero"/>
        <c:auto val="1"/>
        <c:lblAlgn val="ctr"/>
        <c:lblOffset val="100"/>
        <c:noMultiLvlLbl val="0"/>
      </c:catAx>
      <c:valAx>
        <c:axId val="524271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6AE-4802-A342-D0CA4D8AAEF6}"/>
            </c:ext>
          </c:extLst>
        </c:ser>
        <c:dLbls>
          <c:showLegendKey val="0"/>
          <c:showVal val="0"/>
          <c:showCatName val="0"/>
          <c:showSerName val="0"/>
          <c:showPercent val="0"/>
          <c:showBubbleSize val="0"/>
        </c:dLbls>
        <c:gapWidth val="150"/>
        <c:overlap val="100"/>
        <c:axId val="524271936"/>
        <c:axId val="524272328"/>
      </c:barChart>
      <c:catAx>
        <c:axId val="524271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2328"/>
        <c:crosses val="autoZero"/>
        <c:auto val="1"/>
        <c:lblAlgn val="ctr"/>
        <c:lblOffset val="100"/>
        <c:noMultiLvlLbl val="0"/>
      </c:catAx>
      <c:valAx>
        <c:axId val="524272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1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7F-4D4B-AED2-454838EFF6D6}"/>
            </c:ext>
          </c:extLst>
        </c:ser>
        <c:dLbls>
          <c:showLegendKey val="0"/>
          <c:showVal val="0"/>
          <c:showCatName val="0"/>
          <c:showSerName val="0"/>
          <c:showPercent val="0"/>
          <c:showBubbleSize val="0"/>
        </c:dLbls>
        <c:gapWidth val="150"/>
        <c:overlap val="100"/>
        <c:axId val="524273112"/>
        <c:axId val="524273504"/>
      </c:barChart>
      <c:catAx>
        <c:axId val="524273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3504"/>
        <c:crosses val="autoZero"/>
        <c:auto val="1"/>
        <c:lblAlgn val="ctr"/>
        <c:lblOffset val="100"/>
        <c:noMultiLvlLbl val="0"/>
      </c:catAx>
      <c:valAx>
        <c:axId val="524273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3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FB66-4331-A9AE-F1877F06B0BA}"/>
            </c:ext>
          </c:extLst>
        </c:ser>
        <c:dLbls>
          <c:showLegendKey val="0"/>
          <c:showVal val="0"/>
          <c:showCatName val="0"/>
          <c:showSerName val="0"/>
          <c:showPercent val="0"/>
          <c:showBubbleSize val="0"/>
        </c:dLbls>
        <c:gapWidth val="150"/>
        <c:overlap val="100"/>
        <c:axId val="524274288"/>
        <c:axId val="524274680"/>
      </c:barChart>
      <c:catAx>
        <c:axId val="524274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4680"/>
        <c:crosses val="autoZero"/>
        <c:auto val="1"/>
        <c:lblAlgn val="ctr"/>
        <c:lblOffset val="100"/>
        <c:noMultiLvlLbl val="0"/>
      </c:catAx>
      <c:valAx>
        <c:axId val="52427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4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1'!$H$13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1'!$H$14:$H$25</c:f>
              <c:numCache>
                <c:formatCode>0.00</c:formatCode>
                <c:ptCount val="12"/>
                <c:pt idx="0">
                  <c:v>3.838705882352941</c:v>
                </c:pt>
                <c:pt idx="1">
                  <c:v>4.1408235294117643</c:v>
                </c:pt>
                <c:pt idx="2">
                  <c:v>3.9384705882352939</c:v>
                </c:pt>
                <c:pt idx="3">
                  <c:v>4.4235294117647062</c:v>
                </c:pt>
                <c:pt idx="4">
                  <c:v>4.8677647058823528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F1B-474E-A9CE-F994C6513B6F}"/>
            </c:ext>
          </c:extLst>
        </c:ser>
        <c:dLbls>
          <c:showLegendKey val="0"/>
          <c:showVal val="0"/>
          <c:showCatName val="0"/>
          <c:showSerName val="0"/>
          <c:showPercent val="0"/>
          <c:showBubbleSize val="0"/>
        </c:dLbls>
        <c:gapWidth val="150"/>
        <c:overlap val="100"/>
        <c:axId val="521236960"/>
        <c:axId val="521237352"/>
      </c:barChart>
      <c:catAx>
        <c:axId val="52123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7352"/>
        <c:crosses val="autoZero"/>
        <c:auto val="1"/>
        <c:lblAlgn val="ctr"/>
        <c:lblOffset val="100"/>
        <c:noMultiLvlLbl val="0"/>
      </c:catAx>
      <c:valAx>
        <c:axId val="521237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5745-4EF4-86FA-CEA42DF97577}"/>
            </c:ext>
          </c:extLst>
        </c:ser>
        <c:dLbls>
          <c:showLegendKey val="0"/>
          <c:showVal val="0"/>
          <c:showCatName val="0"/>
          <c:showSerName val="0"/>
          <c:showPercent val="0"/>
          <c:showBubbleSize val="0"/>
        </c:dLbls>
        <c:gapWidth val="150"/>
        <c:overlap val="100"/>
        <c:axId val="524275464"/>
        <c:axId val="524275856"/>
      </c:barChart>
      <c:catAx>
        <c:axId val="524275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5856"/>
        <c:crosses val="autoZero"/>
        <c:auto val="1"/>
        <c:lblAlgn val="ctr"/>
        <c:lblOffset val="100"/>
        <c:noMultiLvlLbl val="0"/>
      </c:catAx>
      <c:valAx>
        <c:axId val="52427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5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DD6F-4845-B7F2-7CB4F8C68332}"/>
            </c:ext>
          </c:extLst>
        </c:ser>
        <c:dLbls>
          <c:showLegendKey val="0"/>
          <c:showVal val="0"/>
          <c:showCatName val="0"/>
          <c:showSerName val="0"/>
          <c:showPercent val="0"/>
          <c:showBubbleSize val="0"/>
        </c:dLbls>
        <c:gapWidth val="150"/>
        <c:overlap val="100"/>
        <c:axId val="524276640"/>
        <c:axId val="524277032"/>
      </c:barChart>
      <c:catAx>
        <c:axId val="52427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7032"/>
        <c:crosses val="autoZero"/>
        <c:auto val="1"/>
        <c:lblAlgn val="ctr"/>
        <c:lblOffset val="100"/>
        <c:noMultiLvlLbl val="0"/>
      </c:catAx>
      <c:valAx>
        <c:axId val="524277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A5-4BA8-806D-3D5B7AADF320}"/>
            </c:ext>
          </c:extLst>
        </c:ser>
        <c:dLbls>
          <c:showLegendKey val="0"/>
          <c:showVal val="0"/>
          <c:showCatName val="0"/>
          <c:showSerName val="0"/>
          <c:showPercent val="0"/>
          <c:showBubbleSize val="0"/>
        </c:dLbls>
        <c:gapWidth val="150"/>
        <c:overlap val="100"/>
        <c:axId val="524277816"/>
        <c:axId val="524278208"/>
      </c:barChart>
      <c:catAx>
        <c:axId val="524277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8208"/>
        <c:crosses val="autoZero"/>
        <c:auto val="1"/>
        <c:lblAlgn val="ctr"/>
        <c:lblOffset val="100"/>
        <c:noMultiLvlLbl val="0"/>
      </c:catAx>
      <c:valAx>
        <c:axId val="524278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7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94-4095-8E0A-503DE67B0FA4}"/>
            </c:ext>
          </c:extLst>
        </c:ser>
        <c:dLbls>
          <c:showLegendKey val="0"/>
          <c:showVal val="0"/>
          <c:showCatName val="0"/>
          <c:showSerName val="0"/>
          <c:showPercent val="0"/>
          <c:showBubbleSize val="0"/>
        </c:dLbls>
        <c:gapWidth val="150"/>
        <c:overlap val="100"/>
        <c:axId val="524279384"/>
        <c:axId val="524279776"/>
      </c:barChart>
      <c:catAx>
        <c:axId val="524279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9776"/>
        <c:crosses val="autoZero"/>
        <c:auto val="1"/>
        <c:lblAlgn val="ctr"/>
        <c:lblOffset val="100"/>
        <c:noMultiLvlLbl val="0"/>
      </c:catAx>
      <c:valAx>
        <c:axId val="524279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9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C1-43BD-9244-BD2E9DEF47E6}"/>
            </c:ext>
          </c:extLst>
        </c:ser>
        <c:dLbls>
          <c:showLegendKey val="0"/>
          <c:showVal val="0"/>
          <c:showCatName val="0"/>
          <c:showSerName val="0"/>
          <c:showPercent val="0"/>
          <c:showBubbleSize val="0"/>
        </c:dLbls>
        <c:gapWidth val="150"/>
        <c:overlap val="100"/>
        <c:axId val="524280168"/>
        <c:axId val="524280560"/>
      </c:barChart>
      <c:catAx>
        <c:axId val="524280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0560"/>
        <c:crosses val="autoZero"/>
        <c:auto val="1"/>
        <c:lblAlgn val="ctr"/>
        <c:lblOffset val="100"/>
        <c:noMultiLvlLbl val="0"/>
      </c:catAx>
      <c:valAx>
        <c:axId val="524280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0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4458-4B9D-8C53-00EE680DDD90}"/>
            </c:ext>
          </c:extLst>
        </c:ser>
        <c:dLbls>
          <c:showLegendKey val="0"/>
          <c:showVal val="0"/>
          <c:showCatName val="0"/>
          <c:showSerName val="0"/>
          <c:showPercent val="0"/>
          <c:showBubbleSize val="0"/>
        </c:dLbls>
        <c:gapWidth val="150"/>
        <c:overlap val="100"/>
        <c:axId val="524281344"/>
        <c:axId val="524281736"/>
      </c:barChart>
      <c:catAx>
        <c:axId val="524281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1736"/>
        <c:crosses val="autoZero"/>
        <c:auto val="1"/>
        <c:lblAlgn val="ctr"/>
        <c:lblOffset val="100"/>
        <c:noMultiLvlLbl val="0"/>
      </c:catAx>
      <c:valAx>
        <c:axId val="524281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1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'8-Edificio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'8-Edificio 4'!$A$25</c:f>
              <c:numCache>
                <c:formatCode>General</c:formatCode>
                <c:ptCount val="1"/>
                <c:pt idx="0">
                  <c:v>0</c:v>
                </c:pt>
              </c:numCache>
            </c:numRef>
          </c:val>
          <c:extLst>
            <c:ext xmlns:c16="http://schemas.microsoft.com/office/drawing/2014/chart" uri="{C3380CC4-5D6E-409C-BE32-E72D297353CC}">
              <c16:uniqueId val="{00000000-FF07-4C42-8F48-E6396F62EFD5}"/>
            </c:ext>
          </c:extLst>
        </c:ser>
        <c:dLbls>
          <c:showLegendKey val="0"/>
          <c:showVal val="0"/>
          <c:showCatName val="0"/>
          <c:showSerName val="0"/>
          <c:showPercent val="0"/>
          <c:showBubbleSize val="0"/>
        </c:dLbls>
        <c:gapWidth val="150"/>
        <c:overlap val="100"/>
        <c:axId val="524282520"/>
        <c:axId val="524282912"/>
      </c:barChart>
      <c:catAx>
        <c:axId val="524282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2912"/>
        <c:crosses val="autoZero"/>
        <c:auto val="1"/>
        <c:lblAlgn val="ctr"/>
        <c:lblOffset val="100"/>
        <c:noMultiLvlLbl val="0"/>
      </c:catAx>
      <c:valAx>
        <c:axId val="524282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2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827B-49A3-A81A-73B4AECC9D8F}"/>
            </c:ext>
          </c:extLst>
        </c:ser>
        <c:dLbls>
          <c:showLegendKey val="0"/>
          <c:showVal val="0"/>
          <c:showCatName val="0"/>
          <c:showSerName val="0"/>
          <c:showPercent val="0"/>
          <c:showBubbleSize val="0"/>
        </c:dLbls>
        <c:gapWidth val="150"/>
        <c:overlap val="100"/>
        <c:axId val="524283696"/>
        <c:axId val="524284088"/>
      </c:barChart>
      <c:catAx>
        <c:axId val="524283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4088"/>
        <c:crosses val="autoZero"/>
        <c:auto val="1"/>
        <c:lblAlgn val="ctr"/>
        <c:lblOffset val="100"/>
        <c:noMultiLvlLbl val="0"/>
      </c:catAx>
      <c:valAx>
        <c:axId val="524284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3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E-4F97-985E-20A8DA0E6EF4}"/>
            </c:ext>
          </c:extLst>
        </c:ser>
        <c:dLbls>
          <c:showLegendKey val="0"/>
          <c:showVal val="0"/>
          <c:showCatName val="0"/>
          <c:showSerName val="0"/>
          <c:showPercent val="0"/>
          <c:showBubbleSize val="0"/>
        </c:dLbls>
        <c:gapWidth val="150"/>
        <c:overlap val="100"/>
        <c:axId val="524284872"/>
        <c:axId val="524285264"/>
      </c:barChart>
      <c:catAx>
        <c:axId val="52428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5264"/>
        <c:crosses val="autoZero"/>
        <c:auto val="1"/>
        <c:lblAlgn val="ctr"/>
        <c:lblOffset val="100"/>
        <c:noMultiLvlLbl val="0"/>
      </c:catAx>
      <c:valAx>
        <c:axId val="524285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80-4B4C-8202-A2737FB6F4A3}"/>
            </c:ext>
          </c:extLst>
        </c:ser>
        <c:dLbls>
          <c:showLegendKey val="0"/>
          <c:showVal val="0"/>
          <c:showCatName val="0"/>
          <c:showSerName val="0"/>
          <c:showPercent val="0"/>
          <c:showBubbleSize val="0"/>
        </c:dLbls>
        <c:gapWidth val="150"/>
        <c:overlap val="100"/>
        <c:axId val="524286048"/>
        <c:axId val="524286440"/>
      </c:barChart>
      <c:catAx>
        <c:axId val="524286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6440"/>
        <c:crosses val="autoZero"/>
        <c:auto val="1"/>
        <c:lblAlgn val="ctr"/>
        <c:lblOffset val="100"/>
        <c:noMultiLvlLbl val="0"/>
      </c:catAx>
      <c:valAx>
        <c:axId val="52428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6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tx>
            <c:strRef>
              <c:f>'5-Edificio 1'!$I$13</c:f>
              <c:strCache>
                <c:ptCount val="1"/>
                <c:pt idx="0">
                  <c:v>Kilogramos de dióxido de carbono equivalente          
(kg CO2e)</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1'!$I$14:$I$25</c:f>
              <c:numCache>
                <c:formatCode>0.00</c:formatCode>
                <c:ptCount val="12"/>
                <c:pt idx="0">
                  <c:v>1817.4353000000001</c:v>
                </c:pt>
                <c:pt idx="1">
                  <c:v>1960.4729</c:v>
                </c:pt>
                <c:pt idx="2">
                  <c:v>1864.6688999999999</c:v>
                </c:pt>
                <c:pt idx="3">
                  <c:v>2094.3200000000002</c:v>
                </c:pt>
                <c:pt idx="4">
                  <c:v>2304.6432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57-4329-A493-282C105489D5}"/>
            </c:ext>
          </c:extLst>
        </c:ser>
        <c:dLbls>
          <c:showLegendKey val="0"/>
          <c:showVal val="0"/>
          <c:showCatName val="0"/>
          <c:showSerName val="0"/>
          <c:showPercent val="0"/>
          <c:showBubbleSize val="0"/>
        </c:dLbls>
        <c:gapWidth val="150"/>
        <c:overlap val="100"/>
        <c:axId val="521238136"/>
        <c:axId val="521238528"/>
      </c:barChart>
      <c:catAx>
        <c:axId val="521238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8528"/>
        <c:crosses val="autoZero"/>
        <c:auto val="1"/>
        <c:lblAlgn val="ctr"/>
        <c:lblOffset val="100"/>
        <c:noMultiLvlLbl val="0"/>
      </c:catAx>
      <c:valAx>
        <c:axId val="521238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8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18-41BD-8BD8-43E6A045C519}"/>
            </c:ext>
          </c:extLst>
        </c:ser>
        <c:dLbls>
          <c:showLegendKey val="0"/>
          <c:showVal val="0"/>
          <c:showCatName val="0"/>
          <c:showSerName val="0"/>
          <c:showPercent val="0"/>
          <c:showBubbleSize val="0"/>
        </c:dLbls>
        <c:gapWidth val="150"/>
        <c:overlap val="100"/>
        <c:axId val="524287224"/>
        <c:axId val="524287616"/>
      </c:barChart>
      <c:catAx>
        <c:axId val="524287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7616"/>
        <c:crosses val="autoZero"/>
        <c:auto val="1"/>
        <c:lblAlgn val="ctr"/>
        <c:lblOffset val="100"/>
        <c:noMultiLvlLbl val="0"/>
      </c:catAx>
      <c:valAx>
        <c:axId val="524287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7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5BF3-413F-AE6B-A481058610F0}"/>
            </c:ext>
          </c:extLst>
        </c:ser>
        <c:dLbls>
          <c:showLegendKey val="0"/>
          <c:showVal val="0"/>
          <c:showCatName val="0"/>
          <c:showSerName val="0"/>
          <c:showPercent val="0"/>
          <c:showBubbleSize val="0"/>
        </c:dLbls>
        <c:gapWidth val="150"/>
        <c:overlap val="100"/>
        <c:axId val="524288400"/>
        <c:axId val="524288792"/>
      </c:barChart>
      <c:catAx>
        <c:axId val="524288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8792"/>
        <c:crosses val="autoZero"/>
        <c:auto val="1"/>
        <c:lblAlgn val="ctr"/>
        <c:lblOffset val="100"/>
        <c:noMultiLvlLbl val="0"/>
      </c:catAx>
      <c:valAx>
        <c:axId val="524288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8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3A58-4FBD-9412-FDD869B0ECCD}"/>
            </c:ext>
          </c:extLst>
        </c:ser>
        <c:dLbls>
          <c:showLegendKey val="0"/>
          <c:showVal val="0"/>
          <c:showCatName val="0"/>
          <c:showSerName val="0"/>
          <c:showPercent val="0"/>
          <c:showBubbleSize val="0"/>
        </c:dLbls>
        <c:gapWidth val="150"/>
        <c:overlap val="100"/>
        <c:axId val="524289576"/>
        <c:axId val="524289968"/>
      </c:barChart>
      <c:catAx>
        <c:axId val="524289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9968"/>
        <c:crosses val="autoZero"/>
        <c:auto val="1"/>
        <c:lblAlgn val="ctr"/>
        <c:lblOffset val="100"/>
        <c:noMultiLvlLbl val="0"/>
      </c:catAx>
      <c:valAx>
        <c:axId val="524289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9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9D32-43C1-9F8D-42CED0CAA3AD}"/>
            </c:ext>
          </c:extLst>
        </c:ser>
        <c:dLbls>
          <c:showLegendKey val="0"/>
          <c:showVal val="0"/>
          <c:showCatName val="0"/>
          <c:showSerName val="0"/>
          <c:showPercent val="0"/>
          <c:showBubbleSize val="0"/>
        </c:dLbls>
        <c:gapWidth val="150"/>
        <c:overlap val="100"/>
        <c:axId val="524290752"/>
        <c:axId val="524291144"/>
      </c:barChart>
      <c:catAx>
        <c:axId val="524290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1144"/>
        <c:crosses val="autoZero"/>
        <c:auto val="1"/>
        <c:lblAlgn val="ctr"/>
        <c:lblOffset val="100"/>
        <c:noMultiLvlLbl val="0"/>
      </c:catAx>
      <c:valAx>
        <c:axId val="52429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0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CE-4EFF-B729-892C8C3E2A30}"/>
            </c:ext>
          </c:extLst>
        </c:ser>
        <c:dLbls>
          <c:showLegendKey val="0"/>
          <c:showVal val="0"/>
          <c:showCatName val="0"/>
          <c:showSerName val="0"/>
          <c:showPercent val="0"/>
          <c:showBubbleSize val="0"/>
        </c:dLbls>
        <c:gapWidth val="150"/>
        <c:overlap val="100"/>
        <c:axId val="524291928"/>
        <c:axId val="524292320"/>
      </c:barChart>
      <c:catAx>
        <c:axId val="524291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2320"/>
        <c:crosses val="autoZero"/>
        <c:auto val="1"/>
        <c:lblAlgn val="ctr"/>
        <c:lblOffset val="100"/>
        <c:noMultiLvlLbl val="0"/>
      </c:catAx>
      <c:valAx>
        <c:axId val="524292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1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F5-4DE2-8899-21A51C59F451}"/>
            </c:ext>
          </c:extLst>
        </c:ser>
        <c:dLbls>
          <c:showLegendKey val="0"/>
          <c:showVal val="0"/>
          <c:showCatName val="0"/>
          <c:showSerName val="0"/>
          <c:showPercent val="0"/>
          <c:showBubbleSize val="0"/>
        </c:dLbls>
        <c:gapWidth val="150"/>
        <c:overlap val="100"/>
        <c:axId val="524293104"/>
        <c:axId val="524293496"/>
      </c:barChart>
      <c:catAx>
        <c:axId val="524293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3496"/>
        <c:crosses val="autoZero"/>
        <c:auto val="1"/>
        <c:lblAlgn val="ctr"/>
        <c:lblOffset val="100"/>
        <c:noMultiLvlLbl val="0"/>
      </c:catAx>
      <c:valAx>
        <c:axId val="524293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3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85-4768-B9F5-F15984BA4A69}"/>
            </c:ext>
          </c:extLst>
        </c:ser>
        <c:dLbls>
          <c:showLegendKey val="0"/>
          <c:showVal val="0"/>
          <c:showCatName val="0"/>
          <c:showSerName val="0"/>
          <c:showPercent val="0"/>
          <c:showBubbleSize val="0"/>
        </c:dLbls>
        <c:gapWidth val="150"/>
        <c:overlap val="100"/>
        <c:axId val="524294280"/>
        <c:axId val="524294672"/>
      </c:barChart>
      <c:catAx>
        <c:axId val="524294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4672"/>
        <c:crosses val="autoZero"/>
        <c:auto val="1"/>
        <c:lblAlgn val="ctr"/>
        <c:lblOffset val="100"/>
        <c:noMultiLvlLbl val="0"/>
      </c:catAx>
      <c:valAx>
        <c:axId val="52429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4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C1E0-4B3D-9024-A3F73D88A212}"/>
            </c:ext>
          </c:extLst>
        </c:ser>
        <c:dLbls>
          <c:showLegendKey val="0"/>
          <c:showVal val="0"/>
          <c:showCatName val="0"/>
          <c:showSerName val="0"/>
          <c:showPercent val="0"/>
          <c:showBubbleSize val="0"/>
        </c:dLbls>
        <c:gapWidth val="150"/>
        <c:overlap val="100"/>
        <c:axId val="524295456"/>
        <c:axId val="524295848"/>
      </c:barChart>
      <c:catAx>
        <c:axId val="52429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5848"/>
        <c:crosses val="autoZero"/>
        <c:auto val="1"/>
        <c:lblAlgn val="ctr"/>
        <c:lblOffset val="100"/>
        <c:noMultiLvlLbl val="0"/>
      </c:catAx>
      <c:valAx>
        <c:axId val="524295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6233-4EBC-B924-17721464FC78}"/>
            </c:ext>
          </c:extLst>
        </c:ser>
        <c:dLbls>
          <c:showLegendKey val="0"/>
          <c:showVal val="0"/>
          <c:showCatName val="0"/>
          <c:showSerName val="0"/>
          <c:showPercent val="0"/>
          <c:showBubbleSize val="0"/>
        </c:dLbls>
        <c:gapWidth val="150"/>
        <c:overlap val="100"/>
        <c:axId val="524296632"/>
        <c:axId val="524297024"/>
      </c:barChart>
      <c:catAx>
        <c:axId val="524296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7024"/>
        <c:crosses val="autoZero"/>
        <c:auto val="1"/>
        <c:lblAlgn val="ctr"/>
        <c:lblOffset val="100"/>
        <c:noMultiLvlLbl val="0"/>
      </c:catAx>
      <c:valAx>
        <c:axId val="52429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6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EB3F-483E-92E3-5C5BE4CFBCAC}"/>
            </c:ext>
          </c:extLst>
        </c:ser>
        <c:dLbls>
          <c:showLegendKey val="0"/>
          <c:showVal val="0"/>
          <c:showCatName val="0"/>
          <c:showSerName val="0"/>
          <c:showPercent val="0"/>
          <c:showBubbleSize val="0"/>
        </c:dLbls>
        <c:gapWidth val="150"/>
        <c:overlap val="100"/>
        <c:axId val="524297808"/>
        <c:axId val="524298200"/>
      </c:barChart>
      <c:catAx>
        <c:axId val="52429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8200"/>
        <c:crosses val="autoZero"/>
        <c:auto val="1"/>
        <c:lblAlgn val="ctr"/>
        <c:lblOffset val="100"/>
        <c:noMultiLvlLbl val="0"/>
      </c:catAx>
      <c:valAx>
        <c:axId val="524298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C745-4BDE-99B3-DBF2ACDD53FF}"/>
            </c:ext>
          </c:extLst>
        </c:ser>
        <c:dLbls>
          <c:showLegendKey val="0"/>
          <c:showVal val="0"/>
          <c:showCatName val="0"/>
          <c:showSerName val="0"/>
          <c:showPercent val="0"/>
          <c:showBubbleSize val="0"/>
        </c:dLbls>
        <c:gapWidth val="150"/>
        <c:overlap val="100"/>
        <c:axId val="521239312"/>
        <c:axId val="521239704"/>
      </c:barChart>
      <c:catAx>
        <c:axId val="52123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9704"/>
        <c:crosses val="autoZero"/>
        <c:auto val="1"/>
        <c:lblAlgn val="ctr"/>
        <c:lblOffset val="100"/>
        <c:noMultiLvlLbl val="0"/>
      </c:catAx>
      <c:valAx>
        <c:axId val="521239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5A4-44A6-B466-04F4F6AF621F}"/>
            </c:ext>
          </c:extLst>
        </c:ser>
        <c:dLbls>
          <c:showLegendKey val="0"/>
          <c:showVal val="0"/>
          <c:showCatName val="0"/>
          <c:showSerName val="0"/>
          <c:showPercent val="0"/>
          <c:showBubbleSize val="0"/>
        </c:dLbls>
        <c:gapWidth val="150"/>
        <c:overlap val="100"/>
        <c:axId val="524298984"/>
        <c:axId val="524299376"/>
      </c:barChart>
      <c:catAx>
        <c:axId val="52429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9376"/>
        <c:crosses val="autoZero"/>
        <c:auto val="1"/>
        <c:lblAlgn val="ctr"/>
        <c:lblOffset val="100"/>
        <c:noMultiLvlLbl val="0"/>
      </c:catAx>
      <c:valAx>
        <c:axId val="524299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02D-4466-97D1-6AE4F711ACBD}"/>
            </c:ext>
          </c:extLst>
        </c:ser>
        <c:dLbls>
          <c:showLegendKey val="0"/>
          <c:showVal val="0"/>
          <c:showCatName val="0"/>
          <c:showSerName val="0"/>
          <c:showPercent val="0"/>
          <c:showBubbleSize val="0"/>
        </c:dLbls>
        <c:gapWidth val="150"/>
        <c:overlap val="100"/>
        <c:axId val="524300160"/>
        <c:axId val="524300552"/>
      </c:barChart>
      <c:catAx>
        <c:axId val="52430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0552"/>
        <c:crosses val="autoZero"/>
        <c:auto val="1"/>
        <c:lblAlgn val="ctr"/>
        <c:lblOffset val="100"/>
        <c:noMultiLvlLbl val="0"/>
      </c:catAx>
      <c:valAx>
        <c:axId val="524300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4A-4316-BABC-56CFD48BAE0D}"/>
            </c:ext>
          </c:extLst>
        </c:ser>
        <c:dLbls>
          <c:showLegendKey val="0"/>
          <c:showVal val="0"/>
          <c:showCatName val="0"/>
          <c:showSerName val="0"/>
          <c:showPercent val="0"/>
          <c:showBubbleSize val="0"/>
        </c:dLbls>
        <c:gapWidth val="150"/>
        <c:overlap val="100"/>
        <c:axId val="524301336"/>
        <c:axId val="524301728"/>
      </c:barChart>
      <c:catAx>
        <c:axId val="524301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1728"/>
        <c:crosses val="autoZero"/>
        <c:auto val="1"/>
        <c:lblAlgn val="ctr"/>
        <c:lblOffset val="100"/>
        <c:noMultiLvlLbl val="0"/>
      </c:catAx>
      <c:valAx>
        <c:axId val="524301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1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5776-466B-BA5F-692141A70451}"/>
            </c:ext>
          </c:extLst>
        </c:ser>
        <c:dLbls>
          <c:showLegendKey val="0"/>
          <c:showVal val="0"/>
          <c:showCatName val="0"/>
          <c:showSerName val="0"/>
          <c:showPercent val="0"/>
          <c:showBubbleSize val="0"/>
        </c:dLbls>
        <c:gapWidth val="150"/>
        <c:overlap val="100"/>
        <c:axId val="524302512"/>
        <c:axId val="524302904"/>
      </c:barChart>
      <c:catAx>
        <c:axId val="524302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2904"/>
        <c:crosses val="autoZero"/>
        <c:auto val="1"/>
        <c:lblAlgn val="ctr"/>
        <c:lblOffset val="100"/>
        <c:noMultiLvlLbl val="0"/>
      </c:catAx>
      <c:valAx>
        <c:axId val="524302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2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3E60-463A-B9C9-03B111895FC7}"/>
            </c:ext>
          </c:extLst>
        </c:ser>
        <c:dLbls>
          <c:showLegendKey val="0"/>
          <c:showVal val="0"/>
          <c:showCatName val="0"/>
          <c:showSerName val="0"/>
          <c:showPercent val="0"/>
          <c:showBubbleSize val="0"/>
        </c:dLbls>
        <c:gapWidth val="150"/>
        <c:overlap val="100"/>
        <c:axId val="524304080"/>
        <c:axId val="524304472"/>
      </c:barChart>
      <c:catAx>
        <c:axId val="52430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4472"/>
        <c:crosses val="autoZero"/>
        <c:auto val="1"/>
        <c:lblAlgn val="ctr"/>
        <c:lblOffset val="100"/>
        <c:noMultiLvlLbl val="0"/>
      </c:catAx>
      <c:valAx>
        <c:axId val="52430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7CED-4B3B-A3AE-FE3A040BEE47}"/>
            </c:ext>
          </c:extLst>
        </c:ser>
        <c:dLbls>
          <c:showLegendKey val="0"/>
          <c:showVal val="0"/>
          <c:showCatName val="0"/>
          <c:showSerName val="0"/>
          <c:showPercent val="0"/>
          <c:showBubbleSize val="0"/>
        </c:dLbls>
        <c:gapWidth val="150"/>
        <c:overlap val="100"/>
        <c:axId val="524304864"/>
        <c:axId val="524305256"/>
      </c:barChart>
      <c:catAx>
        <c:axId val="524304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5256"/>
        <c:crosses val="autoZero"/>
        <c:auto val="1"/>
        <c:lblAlgn val="ctr"/>
        <c:lblOffset val="100"/>
        <c:noMultiLvlLbl val="0"/>
      </c:catAx>
      <c:valAx>
        <c:axId val="524305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4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D2-4405-ACC0-F9C03FB70D14}"/>
            </c:ext>
          </c:extLst>
        </c:ser>
        <c:dLbls>
          <c:showLegendKey val="0"/>
          <c:showVal val="0"/>
          <c:showCatName val="0"/>
          <c:showSerName val="0"/>
          <c:showPercent val="0"/>
          <c:showBubbleSize val="0"/>
        </c:dLbls>
        <c:gapWidth val="150"/>
        <c:overlap val="100"/>
        <c:axId val="524306040"/>
        <c:axId val="524306432"/>
      </c:barChart>
      <c:catAx>
        <c:axId val="524306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6432"/>
        <c:crosses val="autoZero"/>
        <c:auto val="1"/>
        <c:lblAlgn val="ctr"/>
        <c:lblOffset val="100"/>
        <c:noMultiLvlLbl val="0"/>
      </c:catAx>
      <c:valAx>
        <c:axId val="524306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6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33-44E0-BA0C-4B12BCC24910}"/>
            </c:ext>
          </c:extLst>
        </c:ser>
        <c:dLbls>
          <c:showLegendKey val="0"/>
          <c:showVal val="0"/>
          <c:showCatName val="0"/>
          <c:showSerName val="0"/>
          <c:showPercent val="0"/>
          <c:showBubbleSize val="0"/>
        </c:dLbls>
        <c:gapWidth val="150"/>
        <c:overlap val="100"/>
        <c:axId val="524307216"/>
        <c:axId val="527986688"/>
      </c:barChart>
      <c:catAx>
        <c:axId val="524307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86688"/>
        <c:crosses val="autoZero"/>
        <c:auto val="1"/>
        <c:lblAlgn val="ctr"/>
        <c:lblOffset val="100"/>
        <c:noMultiLvlLbl val="0"/>
      </c:catAx>
      <c:valAx>
        <c:axId val="527986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7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57-424A-981A-7CEE30BDA236}"/>
            </c:ext>
          </c:extLst>
        </c:ser>
        <c:dLbls>
          <c:showLegendKey val="0"/>
          <c:showVal val="0"/>
          <c:showCatName val="0"/>
          <c:showSerName val="0"/>
          <c:showPercent val="0"/>
          <c:showBubbleSize val="0"/>
        </c:dLbls>
        <c:gapWidth val="150"/>
        <c:overlap val="100"/>
        <c:axId val="527987472"/>
        <c:axId val="527987864"/>
      </c:barChart>
      <c:catAx>
        <c:axId val="527987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87864"/>
        <c:crosses val="autoZero"/>
        <c:auto val="1"/>
        <c:lblAlgn val="ctr"/>
        <c:lblOffset val="100"/>
        <c:noMultiLvlLbl val="0"/>
      </c:catAx>
      <c:valAx>
        <c:axId val="52798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87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BC97-4469-BAD3-F1ACE9103BC9}"/>
            </c:ext>
          </c:extLst>
        </c:ser>
        <c:dLbls>
          <c:showLegendKey val="0"/>
          <c:showVal val="0"/>
          <c:showCatName val="0"/>
          <c:showSerName val="0"/>
          <c:showPercent val="0"/>
          <c:showBubbleSize val="0"/>
        </c:dLbls>
        <c:gapWidth val="150"/>
        <c:overlap val="100"/>
        <c:axId val="527988648"/>
        <c:axId val="527989040"/>
      </c:barChart>
      <c:catAx>
        <c:axId val="527988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89040"/>
        <c:crosses val="autoZero"/>
        <c:auto val="1"/>
        <c:lblAlgn val="ctr"/>
        <c:lblOffset val="100"/>
        <c:noMultiLvlLbl val="0"/>
      </c:catAx>
      <c:valAx>
        <c:axId val="527989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88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62E8-4DF1-B47E-80D6E04F261D}"/>
            </c:ext>
          </c:extLst>
        </c:ser>
        <c:dLbls>
          <c:showLegendKey val="0"/>
          <c:showVal val="0"/>
          <c:showCatName val="0"/>
          <c:showSerName val="0"/>
          <c:showPercent val="0"/>
          <c:showBubbleSize val="0"/>
        </c:dLbls>
        <c:gapWidth val="150"/>
        <c:overlap val="100"/>
        <c:axId val="521240488"/>
        <c:axId val="521240880"/>
      </c:barChart>
      <c:catAx>
        <c:axId val="521240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0880"/>
        <c:crosses val="autoZero"/>
        <c:auto val="1"/>
        <c:lblAlgn val="ctr"/>
        <c:lblOffset val="100"/>
        <c:noMultiLvlLbl val="0"/>
      </c:catAx>
      <c:valAx>
        <c:axId val="521240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0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numCache>
            </c:numRef>
          </c:val>
          <c:extLst>
            <c:ext xmlns:c16="http://schemas.microsoft.com/office/drawing/2014/chart" uri="{C3380CC4-5D6E-409C-BE32-E72D297353CC}">
              <c16:uniqueId val="{00000000-E2C5-445E-AE65-1C1BAF069472}"/>
            </c:ext>
          </c:extLst>
        </c:ser>
        <c:dLbls>
          <c:showLegendKey val="0"/>
          <c:showVal val="0"/>
          <c:showCatName val="0"/>
          <c:showSerName val="0"/>
          <c:showPercent val="0"/>
          <c:showBubbleSize val="0"/>
        </c:dLbls>
        <c:gapWidth val="150"/>
        <c:overlap val="100"/>
        <c:axId val="527989824"/>
        <c:axId val="527990216"/>
      </c:barChart>
      <c:catAx>
        <c:axId val="527989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0216"/>
        <c:crosses val="autoZero"/>
        <c:auto val="1"/>
        <c:lblAlgn val="ctr"/>
        <c:lblOffset val="100"/>
        <c:noMultiLvlLbl val="0"/>
      </c:catAx>
      <c:valAx>
        <c:axId val="527990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89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A61A-489C-8759-422C32E5DD4D}"/>
            </c:ext>
          </c:extLst>
        </c:ser>
        <c:dLbls>
          <c:showLegendKey val="0"/>
          <c:showVal val="0"/>
          <c:showCatName val="0"/>
          <c:showSerName val="0"/>
          <c:showPercent val="0"/>
          <c:showBubbleSize val="0"/>
        </c:dLbls>
        <c:gapWidth val="150"/>
        <c:overlap val="100"/>
        <c:axId val="527991000"/>
        <c:axId val="527991392"/>
      </c:barChart>
      <c:catAx>
        <c:axId val="527991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1392"/>
        <c:crosses val="autoZero"/>
        <c:auto val="1"/>
        <c:lblAlgn val="ctr"/>
        <c:lblOffset val="100"/>
        <c:noMultiLvlLbl val="0"/>
      </c:catAx>
      <c:valAx>
        <c:axId val="527991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1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0-45FF-8610-48291BF5612B}"/>
            </c:ext>
          </c:extLst>
        </c:ser>
        <c:dLbls>
          <c:showLegendKey val="0"/>
          <c:showVal val="0"/>
          <c:showCatName val="0"/>
          <c:showSerName val="0"/>
          <c:showPercent val="0"/>
          <c:showBubbleSize val="0"/>
        </c:dLbls>
        <c:gapWidth val="150"/>
        <c:overlap val="100"/>
        <c:axId val="527992176"/>
        <c:axId val="527992568"/>
      </c:barChart>
      <c:catAx>
        <c:axId val="527992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2568"/>
        <c:crosses val="autoZero"/>
        <c:auto val="1"/>
        <c:lblAlgn val="ctr"/>
        <c:lblOffset val="100"/>
        <c:noMultiLvlLbl val="0"/>
      </c:catAx>
      <c:valAx>
        <c:axId val="527992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2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8-4C7A-A6E9-6BCDB5A40D31}"/>
            </c:ext>
          </c:extLst>
        </c:ser>
        <c:dLbls>
          <c:showLegendKey val="0"/>
          <c:showVal val="0"/>
          <c:showCatName val="0"/>
          <c:showSerName val="0"/>
          <c:showPercent val="0"/>
          <c:showBubbleSize val="0"/>
        </c:dLbls>
        <c:gapWidth val="150"/>
        <c:overlap val="100"/>
        <c:axId val="527993352"/>
        <c:axId val="527993744"/>
      </c:barChart>
      <c:catAx>
        <c:axId val="527993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3744"/>
        <c:crosses val="autoZero"/>
        <c:auto val="1"/>
        <c:lblAlgn val="ctr"/>
        <c:lblOffset val="100"/>
        <c:noMultiLvlLbl val="0"/>
      </c:catAx>
      <c:valAx>
        <c:axId val="527993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3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5E-4FFF-BB81-B0D1A1B267E1}"/>
            </c:ext>
          </c:extLst>
        </c:ser>
        <c:dLbls>
          <c:showLegendKey val="0"/>
          <c:showVal val="0"/>
          <c:showCatName val="0"/>
          <c:showSerName val="0"/>
          <c:showPercent val="0"/>
          <c:showBubbleSize val="0"/>
        </c:dLbls>
        <c:gapWidth val="150"/>
        <c:overlap val="100"/>
        <c:axId val="527994528"/>
        <c:axId val="527994920"/>
      </c:barChart>
      <c:catAx>
        <c:axId val="527994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4920"/>
        <c:crosses val="autoZero"/>
        <c:auto val="1"/>
        <c:lblAlgn val="ctr"/>
        <c:lblOffset val="100"/>
        <c:noMultiLvlLbl val="0"/>
      </c:catAx>
      <c:valAx>
        <c:axId val="527994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4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631C-426C-8FEF-95A2ACC90207}"/>
            </c:ext>
          </c:extLst>
        </c:ser>
        <c:dLbls>
          <c:showLegendKey val="0"/>
          <c:showVal val="0"/>
          <c:showCatName val="0"/>
          <c:showSerName val="0"/>
          <c:showPercent val="0"/>
          <c:showBubbleSize val="0"/>
        </c:dLbls>
        <c:gapWidth val="150"/>
        <c:overlap val="100"/>
        <c:axId val="527995704"/>
        <c:axId val="527996096"/>
      </c:barChart>
      <c:catAx>
        <c:axId val="52799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6096"/>
        <c:crosses val="autoZero"/>
        <c:auto val="1"/>
        <c:lblAlgn val="ctr"/>
        <c:lblOffset val="100"/>
        <c:noMultiLvlLbl val="0"/>
      </c:catAx>
      <c:valAx>
        <c:axId val="52799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6FC5-46F9-A6F7-B84C11F1AFAB}"/>
            </c:ext>
          </c:extLst>
        </c:ser>
        <c:dLbls>
          <c:showLegendKey val="0"/>
          <c:showVal val="0"/>
          <c:showCatName val="0"/>
          <c:showSerName val="0"/>
          <c:showPercent val="0"/>
          <c:showBubbleSize val="0"/>
        </c:dLbls>
        <c:gapWidth val="150"/>
        <c:overlap val="100"/>
        <c:axId val="527996880"/>
        <c:axId val="527997272"/>
      </c:barChart>
      <c:catAx>
        <c:axId val="527996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7272"/>
        <c:crosses val="autoZero"/>
        <c:auto val="1"/>
        <c:lblAlgn val="ctr"/>
        <c:lblOffset val="100"/>
        <c:noMultiLvlLbl val="0"/>
      </c:catAx>
      <c:valAx>
        <c:axId val="527997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6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E6CA-452F-9F7F-E84E06F7A5FA}"/>
            </c:ext>
          </c:extLst>
        </c:ser>
        <c:dLbls>
          <c:showLegendKey val="0"/>
          <c:showVal val="0"/>
          <c:showCatName val="0"/>
          <c:showSerName val="0"/>
          <c:showPercent val="0"/>
          <c:showBubbleSize val="0"/>
        </c:dLbls>
        <c:gapWidth val="150"/>
        <c:overlap val="100"/>
        <c:axId val="527998056"/>
        <c:axId val="527998448"/>
      </c:barChart>
      <c:catAx>
        <c:axId val="52799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8448"/>
        <c:crosses val="autoZero"/>
        <c:auto val="1"/>
        <c:lblAlgn val="ctr"/>
        <c:lblOffset val="100"/>
        <c:noMultiLvlLbl val="0"/>
      </c:catAx>
      <c:valAx>
        <c:axId val="527998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2D-46D6-B4F6-EF9E98112355}"/>
            </c:ext>
          </c:extLst>
        </c:ser>
        <c:dLbls>
          <c:showLegendKey val="0"/>
          <c:showVal val="0"/>
          <c:showCatName val="0"/>
          <c:showSerName val="0"/>
          <c:showPercent val="0"/>
          <c:showBubbleSize val="0"/>
        </c:dLbls>
        <c:gapWidth val="150"/>
        <c:overlap val="100"/>
        <c:axId val="527999232"/>
        <c:axId val="527999624"/>
      </c:barChart>
      <c:catAx>
        <c:axId val="527999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9624"/>
        <c:crosses val="autoZero"/>
        <c:auto val="1"/>
        <c:lblAlgn val="ctr"/>
        <c:lblOffset val="100"/>
        <c:noMultiLvlLbl val="0"/>
      </c:catAx>
      <c:valAx>
        <c:axId val="527999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9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D3-4D5B-9E7C-6D79D7C61A46}"/>
            </c:ext>
          </c:extLst>
        </c:ser>
        <c:dLbls>
          <c:showLegendKey val="0"/>
          <c:showVal val="0"/>
          <c:showCatName val="0"/>
          <c:showSerName val="0"/>
          <c:showPercent val="0"/>
          <c:showBubbleSize val="0"/>
        </c:dLbls>
        <c:gapWidth val="150"/>
        <c:overlap val="100"/>
        <c:axId val="528000408"/>
        <c:axId val="528000800"/>
      </c:barChart>
      <c:catAx>
        <c:axId val="5280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0800"/>
        <c:crosses val="autoZero"/>
        <c:auto val="1"/>
        <c:lblAlgn val="ctr"/>
        <c:lblOffset val="100"/>
        <c:noMultiLvlLbl val="0"/>
      </c:catAx>
      <c:valAx>
        <c:axId val="528000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3946-415E-8B60-136584D3997C}"/>
            </c:ext>
          </c:extLst>
        </c:ser>
        <c:dLbls>
          <c:showLegendKey val="0"/>
          <c:showVal val="0"/>
          <c:showCatName val="0"/>
          <c:showSerName val="0"/>
          <c:showPercent val="0"/>
          <c:showBubbleSize val="0"/>
        </c:dLbls>
        <c:gapWidth val="150"/>
        <c:overlap val="100"/>
        <c:axId val="521241664"/>
        <c:axId val="521242056"/>
      </c:barChart>
      <c:catAx>
        <c:axId val="521241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2056"/>
        <c:crosses val="autoZero"/>
        <c:auto val="1"/>
        <c:lblAlgn val="ctr"/>
        <c:lblOffset val="100"/>
        <c:noMultiLvlLbl val="0"/>
      </c:catAx>
      <c:valAx>
        <c:axId val="521242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1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E6D-4EE0-9644-675F73D69B3A}"/>
            </c:ext>
          </c:extLst>
        </c:ser>
        <c:dLbls>
          <c:showLegendKey val="0"/>
          <c:showVal val="0"/>
          <c:showCatName val="0"/>
          <c:showSerName val="0"/>
          <c:showPercent val="0"/>
          <c:showBubbleSize val="0"/>
        </c:dLbls>
        <c:gapWidth val="150"/>
        <c:overlap val="100"/>
        <c:axId val="528001584"/>
        <c:axId val="528001976"/>
      </c:barChart>
      <c:catAx>
        <c:axId val="528001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1976"/>
        <c:crosses val="autoZero"/>
        <c:auto val="1"/>
        <c:lblAlgn val="ctr"/>
        <c:lblOffset val="100"/>
        <c:noMultiLvlLbl val="0"/>
      </c:catAx>
      <c:valAx>
        <c:axId val="52800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1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5B3F-4918-BAE0-995ACE1034B0}"/>
            </c:ext>
          </c:extLst>
        </c:ser>
        <c:dLbls>
          <c:showLegendKey val="0"/>
          <c:showVal val="0"/>
          <c:showCatName val="0"/>
          <c:showSerName val="0"/>
          <c:showPercent val="0"/>
          <c:showBubbleSize val="0"/>
        </c:dLbls>
        <c:gapWidth val="150"/>
        <c:overlap val="100"/>
        <c:axId val="528002760"/>
        <c:axId val="528003152"/>
      </c:barChart>
      <c:catAx>
        <c:axId val="528002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3152"/>
        <c:crosses val="autoZero"/>
        <c:auto val="1"/>
        <c:lblAlgn val="ctr"/>
        <c:lblOffset val="100"/>
        <c:noMultiLvlLbl val="0"/>
      </c:catAx>
      <c:valAx>
        <c:axId val="52800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2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8CD8-487F-B0BC-07BCCC497F16}"/>
            </c:ext>
          </c:extLst>
        </c:ser>
        <c:dLbls>
          <c:showLegendKey val="0"/>
          <c:showVal val="0"/>
          <c:showCatName val="0"/>
          <c:showSerName val="0"/>
          <c:showPercent val="0"/>
          <c:showBubbleSize val="0"/>
        </c:dLbls>
        <c:gapWidth val="150"/>
        <c:overlap val="100"/>
        <c:axId val="528003936"/>
        <c:axId val="528004328"/>
      </c:barChart>
      <c:catAx>
        <c:axId val="528003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4328"/>
        <c:crosses val="autoZero"/>
        <c:auto val="1"/>
        <c:lblAlgn val="ctr"/>
        <c:lblOffset val="100"/>
        <c:noMultiLvlLbl val="0"/>
      </c:catAx>
      <c:valAx>
        <c:axId val="52800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3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F72F-4C9F-986C-BDA137F9CEF4}"/>
            </c:ext>
          </c:extLst>
        </c:ser>
        <c:dLbls>
          <c:showLegendKey val="0"/>
          <c:showVal val="0"/>
          <c:showCatName val="0"/>
          <c:showSerName val="0"/>
          <c:showPercent val="0"/>
          <c:showBubbleSize val="0"/>
        </c:dLbls>
        <c:gapWidth val="150"/>
        <c:overlap val="100"/>
        <c:axId val="528005112"/>
        <c:axId val="528005504"/>
      </c:barChart>
      <c:catAx>
        <c:axId val="5280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5504"/>
        <c:crosses val="autoZero"/>
        <c:auto val="1"/>
        <c:lblAlgn val="ctr"/>
        <c:lblOffset val="100"/>
        <c:noMultiLvlLbl val="0"/>
      </c:catAx>
      <c:valAx>
        <c:axId val="528005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52-4976-B06A-5A1AD0EFFF12}"/>
            </c:ext>
          </c:extLst>
        </c:ser>
        <c:dLbls>
          <c:showLegendKey val="0"/>
          <c:showVal val="0"/>
          <c:showCatName val="0"/>
          <c:showSerName val="0"/>
          <c:showPercent val="0"/>
          <c:showBubbleSize val="0"/>
        </c:dLbls>
        <c:gapWidth val="150"/>
        <c:overlap val="100"/>
        <c:axId val="528006288"/>
        <c:axId val="528006680"/>
      </c:barChart>
      <c:catAx>
        <c:axId val="52800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6680"/>
        <c:crosses val="autoZero"/>
        <c:auto val="1"/>
        <c:lblAlgn val="ctr"/>
        <c:lblOffset val="100"/>
        <c:noMultiLvlLbl val="0"/>
      </c:catAx>
      <c:valAx>
        <c:axId val="528006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C7-40F7-ACCF-DE8BE86FC65A}"/>
            </c:ext>
          </c:extLst>
        </c:ser>
        <c:dLbls>
          <c:showLegendKey val="0"/>
          <c:showVal val="0"/>
          <c:showCatName val="0"/>
          <c:showSerName val="0"/>
          <c:showPercent val="0"/>
          <c:showBubbleSize val="0"/>
        </c:dLbls>
        <c:gapWidth val="150"/>
        <c:overlap val="100"/>
        <c:axId val="528007464"/>
        <c:axId val="528007856"/>
      </c:barChart>
      <c:catAx>
        <c:axId val="528007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7856"/>
        <c:crosses val="autoZero"/>
        <c:auto val="1"/>
        <c:lblAlgn val="ctr"/>
        <c:lblOffset val="100"/>
        <c:noMultiLvlLbl val="0"/>
      </c:catAx>
      <c:valAx>
        <c:axId val="528007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7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3E-45D3-91EA-814546A3DE59}"/>
            </c:ext>
          </c:extLst>
        </c:ser>
        <c:dLbls>
          <c:showLegendKey val="0"/>
          <c:showVal val="0"/>
          <c:showCatName val="0"/>
          <c:showSerName val="0"/>
          <c:showPercent val="0"/>
          <c:showBubbleSize val="0"/>
        </c:dLbls>
        <c:gapWidth val="150"/>
        <c:overlap val="100"/>
        <c:axId val="528008640"/>
        <c:axId val="528009032"/>
      </c:barChart>
      <c:catAx>
        <c:axId val="528008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9032"/>
        <c:crosses val="autoZero"/>
        <c:auto val="1"/>
        <c:lblAlgn val="ctr"/>
        <c:lblOffset val="100"/>
        <c:noMultiLvlLbl val="0"/>
      </c:catAx>
      <c:valAx>
        <c:axId val="528009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8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A3F7-40C5-BC38-EB9D27F3901A}"/>
            </c:ext>
          </c:extLst>
        </c:ser>
        <c:dLbls>
          <c:showLegendKey val="0"/>
          <c:showVal val="0"/>
          <c:showCatName val="0"/>
          <c:showSerName val="0"/>
          <c:showPercent val="0"/>
          <c:showBubbleSize val="0"/>
        </c:dLbls>
        <c:gapWidth val="150"/>
        <c:overlap val="100"/>
        <c:axId val="528009816"/>
        <c:axId val="528010208"/>
      </c:barChart>
      <c:catAx>
        <c:axId val="528009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0208"/>
        <c:crosses val="autoZero"/>
        <c:auto val="1"/>
        <c:lblAlgn val="ctr"/>
        <c:lblOffset val="100"/>
        <c:noMultiLvlLbl val="0"/>
      </c:catAx>
      <c:valAx>
        <c:axId val="528010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9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79B7-4F24-8022-E545386CBAFE}"/>
            </c:ext>
          </c:extLst>
        </c:ser>
        <c:dLbls>
          <c:showLegendKey val="0"/>
          <c:showVal val="0"/>
          <c:showCatName val="0"/>
          <c:showSerName val="0"/>
          <c:showPercent val="0"/>
          <c:showBubbleSize val="0"/>
        </c:dLbls>
        <c:gapWidth val="150"/>
        <c:overlap val="100"/>
        <c:axId val="528010992"/>
        <c:axId val="528011384"/>
      </c:barChart>
      <c:catAx>
        <c:axId val="528010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1384"/>
        <c:crosses val="autoZero"/>
        <c:auto val="1"/>
        <c:lblAlgn val="ctr"/>
        <c:lblOffset val="100"/>
        <c:noMultiLvlLbl val="0"/>
      </c:catAx>
      <c:valAx>
        <c:axId val="528011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0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3081-42A3-ACA8-26173CA54FA9}"/>
            </c:ext>
          </c:extLst>
        </c:ser>
        <c:dLbls>
          <c:showLegendKey val="0"/>
          <c:showVal val="0"/>
          <c:showCatName val="0"/>
          <c:showSerName val="0"/>
          <c:showPercent val="0"/>
          <c:showBubbleSize val="0"/>
        </c:dLbls>
        <c:gapWidth val="150"/>
        <c:overlap val="100"/>
        <c:axId val="528012168"/>
        <c:axId val="528012560"/>
      </c:barChart>
      <c:catAx>
        <c:axId val="528012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2560"/>
        <c:crosses val="autoZero"/>
        <c:auto val="1"/>
        <c:lblAlgn val="ctr"/>
        <c:lblOffset val="100"/>
        <c:noMultiLvlLbl val="0"/>
      </c:catAx>
      <c:valAx>
        <c:axId val="52801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2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26" Type="http://schemas.openxmlformats.org/officeDocument/2006/relationships/chart" Target="../charts/chart152.xml"/><Relationship Id="rId39" Type="http://schemas.openxmlformats.org/officeDocument/2006/relationships/chart" Target="../charts/chart165.xml"/><Relationship Id="rId3" Type="http://schemas.openxmlformats.org/officeDocument/2006/relationships/chart" Target="../charts/chart129.xml"/><Relationship Id="rId21" Type="http://schemas.openxmlformats.org/officeDocument/2006/relationships/chart" Target="../charts/chart147.xml"/><Relationship Id="rId34" Type="http://schemas.openxmlformats.org/officeDocument/2006/relationships/chart" Target="../charts/chart160.xml"/><Relationship Id="rId42" Type="http://schemas.openxmlformats.org/officeDocument/2006/relationships/chart" Target="../charts/chart168.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5" Type="http://schemas.openxmlformats.org/officeDocument/2006/relationships/chart" Target="../charts/chart151.xml"/><Relationship Id="rId33" Type="http://schemas.openxmlformats.org/officeDocument/2006/relationships/chart" Target="../charts/chart159.xml"/><Relationship Id="rId38" Type="http://schemas.openxmlformats.org/officeDocument/2006/relationships/chart" Target="../charts/chart164.xml"/><Relationship Id="rId2" Type="http://schemas.openxmlformats.org/officeDocument/2006/relationships/chart" Target="../charts/chart128.xml"/><Relationship Id="rId16" Type="http://schemas.openxmlformats.org/officeDocument/2006/relationships/chart" Target="../charts/chart142.xml"/><Relationship Id="rId20" Type="http://schemas.openxmlformats.org/officeDocument/2006/relationships/chart" Target="../charts/chart146.xml"/><Relationship Id="rId29" Type="http://schemas.openxmlformats.org/officeDocument/2006/relationships/chart" Target="../charts/chart155.xml"/><Relationship Id="rId41" Type="http://schemas.openxmlformats.org/officeDocument/2006/relationships/chart" Target="../charts/chart167.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24" Type="http://schemas.openxmlformats.org/officeDocument/2006/relationships/chart" Target="../charts/chart150.xml"/><Relationship Id="rId32" Type="http://schemas.openxmlformats.org/officeDocument/2006/relationships/chart" Target="../charts/chart158.xml"/><Relationship Id="rId37" Type="http://schemas.openxmlformats.org/officeDocument/2006/relationships/chart" Target="../charts/chart163.xml"/><Relationship Id="rId40" Type="http://schemas.openxmlformats.org/officeDocument/2006/relationships/chart" Target="../charts/chart166.xml"/><Relationship Id="rId5" Type="http://schemas.openxmlformats.org/officeDocument/2006/relationships/chart" Target="../charts/chart131.xml"/><Relationship Id="rId15" Type="http://schemas.openxmlformats.org/officeDocument/2006/relationships/chart" Target="../charts/chart141.xml"/><Relationship Id="rId23" Type="http://schemas.openxmlformats.org/officeDocument/2006/relationships/chart" Target="../charts/chart149.xml"/><Relationship Id="rId28" Type="http://schemas.openxmlformats.org/officeDocument/2006/relationships/chart" Target="../charts/chart154.xml"/><Relationship Id="rId36" Type="http://schemas.openxmlformats.org/officeDocument/2006/relationships/chart" Target="../charts/chart162.xml"/><Relationship Id="rId10" Type="http://schemas.openxmlformats.org/officeDocument/2006/relationships/chart" Target="../charts/chart136.xml"/><Relationship Id="rId19" Type="http://schemas.openxmlformats.org/officeDocument/2006/relationships/chart" Target="../charts/chart145.xml"/><Relationship Id="rId31" Type="http://schemas.openxmlformats.org/officeDocument/2006/relationships/chart" Target="../charts/chart157.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 Id="rId22" Type="http://schemas.openxmlformats.org/officeDocument/2006/relationships/chart" Target="../charts/chart148.xml"/><Relationship Id="rId27" Type="http://schemas.openxmlformats.org/officeDocument/2006/relationships/chart" Target="../charts/chart153.xml"/><Relationship Id="rId30" Type="http://schemas.openxmlformats.org/officeDocument/2006/relationships/chart" Target="../charts/chart156.xml"/><Relationship Id="rId35" Type="http://schemas.openxmlformats.org/officeDocument/2006/relationships/chart" Target="../charts/chart16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26" Type="http://schemas.openxmlformats.org/officeDocument/2006/relationships/chart" Target="../charts/chart194.xml"/><Relationship Id="rId39" Type="http://schemas.openxmlformats.org/officeDocument/2006/relationships/chart" Target="../charts/chart207.xml"/><Relationship Id="rId3" Type="http://schemas.openxmlformats.org/officeDocument/2006/relationships/chart" Target="../charts/chart171.xml"/><Relationship Id="rId21" Type="http://schemas.openxmlformats.org/officeDocument/2006/relationships/chart" Target="../charts/chart189.xml"/><Relationship Id="rId34" Type="http://schemas.openxmlformats.org/officeDocument/2006/relationships/chart" Target="../charts/chart202.xml"/><Relationship Id="rId42" Type="http://schemas.openxmlformats.org/officeDocument/2006/relationships/chart" Target="../charts/chart210.xml"/><Relationship Id="rId47" Type="http://schemas.openxmlformats.org/officeDocument/2006/relationships/chart" Target="../charts/chart215.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33" Type="http://schemas.openxmlformats.org/officeDocument/2006/relationships/chart" Target="../charts/chart201.xml"/><Relationship Id="rId38" Type="http://schemas.openxmlformats.org/officeDocument/2006/relationships/chart" Target="../charts/chart206.xml"/><Relationship Id="rId46" Type="http://schemas.openxmlformats.org/officeDocument/2006/relationships/chart" Target="../charts/chart214.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29" Type="http://schemas.openxmlformats.org/officeDocument/2006/relationships/chart" Target="../charts/chart197.xml"/><Relationship Id="rId41" Type="http://schemas.openxmlformats.org/officeDocument/2006/relationships/chart" Target="../charts/chart209.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32" Type="http://schemas.openxmlformats.org/officeDocument/2006/relationships/chart" Target="../charts/chart200.xml"/><Relationship Id="rId37" Type="http://schemas.openxmlformats.org/officeDocument/2006/relationships/chart" Target="../charts/chart205.xml"/><Relationship Id="rId40" Type="http://schemas.openxmlformats.org/officeDocument/2006/relationships/chart" Target="../charts/chart208.xml"/><Relationship Id="rId45" Type="http://schemas.openxmlformats.org/officeDocument/2006/relationships/chart" Target="../charts/chart213.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28" Type="http://schemas.openxmlformats.org/officeDocument/2006/relationships/chart" Target="../charts/chart196.xml"/><Relationship Id="rId36" Type="http://schemas.openxmlformats.org/officeDocument/2006/relationships/chart" Target="../charts/chart204.xml"/><Relationship Id="rId10" Type="http://schemas.openxmlformats.org/officeDocument/2006/relationships/chart" Target="../charts/chart178.xml"/><Relationship Id="rId19" Type="http://schemas.openxmlformats.org/officeDocument/2006/relationships/chart" Target="../charts/chart187.xml"/><Relationship Id="rId31" Type="http://schemas.openxmlformats.org/officeDocument/2006/relationships/chart" Target="../charts/chart199.xml"/><Relationship Id="rId44" Type="http://schemas.openxmlformats.org/officeDocument/2006/relationships/chart" Target="../charts/chart212.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 Id="rId27" Type="http://schemas.openxmlformats.org/officeDocument/2006/relationships/chart" Target="../charts/chart195.xml"/><Relationship Id="rId30" Type="http://schemas.openxmlformats.org/officeDocument/2006/relationships/chart" Target="../charts/chart198.xml"/><Relationship Id="rId35" Type="http://schemas.openxmlformats.org/officeDocument/2006/relationships/chart" Target="../charts/chart203.xml"/><Relationship Id="rId43" Type="http://schemas.openxmlformats.org/officeDocument/2006/relationships/chart" Target="../charts/chart211.xml"/><Relationship Id="rId48" Type="http://schemas.openxmlformats.org/officeDocument/2006/relationships/chart" Target="../charts/chart216.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229.xml"/><Relationship Id="rId18" Type="http://schemas.openxmlformats.org/officeDocument/2006/relationships/chart" Target="../charts/chart234.xml"/><Relationship Id="rId26" Type="http://schemas.openxmlformats.org/officeDocument/2006/relationships/chart" Target="../charts/chart242.xml"/><Relationship Id="rId39" Type="http://schemas.openxmlformats.org/officeDocument/2006/relationships/chart" Target="../charts/chart255.xml"/><Relationship Id="rId3" Type="http://schemas.openxmlformats.org/officeDocument/2006/relationships/chart" Target="../charts/chart219.xml"/><Relationship Id="rId21" Type="http://schemas.openxmlformats.org/officeDocument/2006/relationships/chart" Target="../charts/chart237.xml"/><Relationship Id="rId34" Type="http://schemas.openxmlformats.org/officeDocument/2006/relationships/chart" Target="../charts/chart250.xml"/><Relationship Id="rId42" Type="http://schemas.openxmlformats.org/officeDocument/2006/relationships/chart" Target="../charts/chart258.xml"/><Relationship Id="rId47" Type="http://schemas.openxmlformats.org/officeDocument/2006/relationships/chart" Target="../charts/chart263.xml"/><Relationship Id="rId50" Type="http://schemas.openxmlformats.org/officeDocument/2006/relationships/chart" Target="../charts/chart266.xml"/><Relationship Id="rId7" Type="http://schemas.openxmlformats.org/officeDocument/2006/relationships/chart" Target="../charts/chart223.xml"/><Relationship Id="rId12" Type="http://schemas.openxmlformats.org/officeDocument/2006/relationships/chart" Target="../charts/chart228.xml"/><Relationship Id="rId17" Type="http://schemas.openxmlformats.org/officeDocument/2006/relationships/chart" Target="../charts/chart233.xml"/><Relationship Id="rId25" Type="http://schemas.openxmlformats.org/officeDocument/2006/relationships/chart" Target="../charts/chart241.xml"/><Relationship Id="rId33" Type="http://schemas.openxmlformats.org/officeDocument/2006/relationships/chart" Target="../charts/chart249.xml"/><Relationship Id="rId38" Type="http://schemas.openxmlformats.org/officeDocument/2006/relationships/chart" Target="../charts/chart254.xml"/><Relationship Id="rId46" Type="http://schemas.openxmlformats.org/officeDocument/2006/relationships/chart" Target="../charts/chart262.xml"/><Relationship Id="rId2" Type="http://schemas.openxmlformats.org/officeDocument/2006/relationships/chart" Target="../charts/chart218.xml"/><Relationship Id="rId16" Type="http://schemas.openxmlformats.org/officeDocument/2006/relationships/chart" Target="../charts/chart232.xml"/><Relationship Id="rId20" Type="http://schemas.openxmlformats.org/officeDocument/2006/relationships/chart" Target="../charts/chart236.xml"/><Relationship Id="rId29" Type="http://schemas.openxmlformats.org/officeDocument/2006/relationships/chart" Target="../charts/chart245.xml"/><Relationship Id="rId41" Type="http://schemas.openxmlformats.org/officeDocument/2006/relationships/chart" Target="../charts/chart257.xml"/><Relationship Id="rId54" Type="http://schemas.openxmlformats.org/officeDocument/2006/relationships/chart" Target="../charts/chart270.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24" Type="http://schemas.openxmlformats.org/officeDocument/2006/relationships/chart" Target="../charts/chart240.xml"/><Relationship Id="rId32" Type="http://schemas.openxmlformats.org/officeDocument/2006/relationships/chart" Target="../charts/chart248.xml"/><Relationship Id="rId37" Type="http://schemas.openxmlformats.org/officeDocument/2006/relationships/chart" Target="../charts/chart253.xml"/><Relationship Id="rId40" Type="http://schemas.openxmlformats.org/officeDocument/2006/relationships/chart" Target="../charts/chart256.xml"/><Relationship Id="rId45" Type="http://schemas.openxmlformats.org/officeDocument/2006/relationships/chart" Target="../charts/chart261.xml"/><Relationship Id="rId53" Type="http://schemas.openxmlformats.org/officeDocument/2006/relationships/chart" Target="../charts/chart269.xml"/><Relationship Id="rId5" Type="http://schemas.openxmlformats.org/officeDocument/2006/relationships/chart" Target="../charts/chart221.xml"/><Relationship Id="rId15" Type="http://schemas.openxmlformats.org/officeDocument/2006/relationships/chart" Target="../charts/chart231.xml"/><Relationship Id="rId23" Type="http://schemas.openxmlformats.org/officeDocument/2006/relationships/chart" Target="../charts/chart239.xml"/><Relationship Id="rId28" Type="http://schemas.openxmlformats.org/officeDocument/2006/relationships/chart" Target="../charts/chart244.xml"/><Relationship Id="rId36" Type="http://schemas.openxmlformats.org/officeDocument/2006/relationships/chart" Target="../charts/chart252.xml"/><Relationship Id="rId49" Type="http://schemas.openxmlformats.org/officeDocument/2006/relationships/chart" Target="../charts/chart265.xml"/><Relationship Id="rId10" Type="http://schemas.openxmlformats.org/officeDocument/2006/relationships/chart" Target="../charts/chart226.xml"/><Relationship Id="rId19" Type="http://schemas.openxmlformats.org/officeDocument/2006/relationships/chart" Target="../charts/chart235.xml"/><Relationship Id="rId31" Type="http://schemas.openxmlformats.org/officeDocument/2006/relationships/chart" Target="../charts/chart247.xml"/><Relationship Id="rId44" Type="http://schemas.openxmlformats.org/officeDocument/2006/relationships/chart" Target="../charts/chart260.xml"/><Relationship Id="rId52" Type="http://schemas.openxmlformats.org/officeDocument/2006/relationships/chart" Target="../charts/chart268.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 Id="rId22" Type="http://schemas.openxmlformats.org/officeDocument/2006/relationships/chart" Target="../charts/chart238.xml"/><Relationship Id="rId27" Type="http://schemas.openxmlformats.org/officeDocument/2006/relationships/chart" Target="../charts/chart243.xml"/><Relationship Id="rId30" Type="http://schemas.openxmlformats.org/officeDocument/2006/relationships/chart" Target="../charts/chart246.xml"/><Relationship Id="rId35" Type="http://schemas.openxmlformats.org/officeDocument/2006/relationships/chart" Target="../charts/chart251.xml"/><Relationship Id="rId43" Type="http://schemas.openxmlformats.org/officeDocument/2006/relationships/chart" Target="../charts/chart259.xml"/><Relationship Id="rId48" Type="http://schemas.openxmlformats.org/officeDocument/2006/relationships/chart" Target="../charts/chart264.xml"/><Relationship Id="rId8" Type="http://schemas.openxmlformats.org/officeDocument/2006/relationships/chart" Target="../charts/chart224.xml"/><Relationship Id="rId51" Type="http://schemas.openxmlformats.org/officeDocument/2006/relationships/chart" Target="../charts/chart267.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83.xml"/><Relationship Id="rId18" Type="http://schemas.openxmlformats.org/officeDocument/2006/relationships/chart" Target="../charts/chart288.xml"/><Relationship Id="rId26" Type="http://schemas.openxmlformats.org/officeDocument/2006/relationships/chart" Target="../charts/chart296.xml"/><Relationship Id="rId39" Type="http://schemas.openxmlformats.org/officeDocument/2006/relationships/chart" Target="../charts/chart309.xml"/><Relationship Id="rId21" Type="http://schemas.openxmlformats.org/officeDocument/2006/relationships/chart" Target="../charts/chart291.xml"/><Relationship Id="rId34" Type="http://schemas.openxmlformats.org/officeDocument/2006/relationships/chart" Target="../charts/chart304.xml"/><Relationship Id="rId42" Type="http://schemas.openxmlformats.org/officeDocument/2006/relationships/chart" Target="../charts/chart312.xml"/><Relationship Id="rId47" Type="http://schemas.openxmlformats.org/officeDocument/2006/relationships/chart" Target="../charts/chart317.xml"/><Relationship Id="rId50" Type="http://schemas.openxmlformats.org/officeDocument/2006/relationships/chart" Target="../charts/chart320.xml"/><Relationship Id="rId55" Type="http://schemas.openxmlformats.org/officeDocument/2006/relationships/chart" Target="../charts/chart325.xml"/><Relationship Id="rId7" Type="http://schemas.openxmlformats.org/officeDocument/2006/relationships/chart" Target="../charts/chart277.xml"/><Relationship Id="rId12" Type="http://schemas.openxmlformats.org/officeDocument/2006/relationships/chart" Target="../charts/chart282.xml"/><Relationship Id="rId17" Type="http://schemas.openxmlformats.org/officeDocument/2006/relationships/chart" Target="../charts/chart287.xml"/><Relationship Id="rId25" Type="http://schemas.openxmlformats.org/officeDocument/2006/relationships/chart" Target="../charts/chart295.xml"/><Relationship Id="rId33" Type="http://schemas.openxmlformats.org/officeDocument/2006/relationships/chart" Target="../charts/chart303.xml"/><Relationship Id="rId38" Type="http://schemas.openxmlformats.org/officeDocument/2006/relationships/chart" Target="../charts/chart308.xml"/><Relationship Id="rId46" Type="http://schemas.openxmlformats.org/officeDocument/2006/relationships/chart" Target="../charts/chart316.xml"/><Relationship Id="rId59" Type="http://schemas.openxmlformats.org/officeDocument/2006/relationships/chart" Target="../charts/chart329.xml"/><Relationship Id="rId2" Type="http://schemas.openxmlformats.org/officeDocument/2006/relationships/chart" Target="../charts/chart272.xml"/><Relationship Id="rId16" Type="http://schemas.openxmlformats.org/officeDocument/2006/relationships/chart" Target="../charts/chart286.xml"/><Relationship Id="rId20" Type="http://schemas.openxmlformats.org/officeDocument/2006/relationships/chart" Target="../charts/chart290.xml"/><Relationship Id="rId29" Type="http://schemas.openxmlformats.org/officeDocument/2006/relationships/chart" Target="../charts/chart299.xml"/><Relationship Id="rId41" Type="http://schemas.openxmlformats.org/officeDocument/2006/relationships/chart" Target="../charts/chart311.xml"/><Relationship Id="rId54" Type="http://schemas.openxmlformats.org/officeDocument/2006/relationships/chart" Target="../charts/chart324.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24" Type="http://schemas.openxmlformats.org/officeDocument/2006/relationships/chart" Target="../charts/chart294.xml"/><Relationship Id="rId32" Type="http://schemas.openxmlformats.org/officeDocument/2006/relationships/chart" Target="../charts/chart302.xml"/><Relationship Id="rId37" Type="http://schemas.openxmlformats.org/officeDocument/2006/relationships/chart" Target="../charts/chart307.xml"/><Relationship Id="rId40" Type="http://schemas.openxmlformats.org/officeDocument/2006/relationships/chart" Target="../charts/chart310.xml"/><Relationship Id="rId45" Type="http://schemas.openxmlformats.org/officeDocument/2006/relationships/chart" Target="../charts/chart315.xml"/><Relationship Id="rId53" Type="http://schemas.openxmlformats.org/officeDocument/2006/relationships/chart" Target="../charts/chart323.xml"/><Relationship Id="rId58" Type="http://schemas.openxmlformats.org/officeDocument/2006/relationships/chart" Target="../charts/chart328.xml"/><Relationship Id="rId5" Type="http://schemas.openxmlformats.org/officeDocument/2006/relationships/chart" Target="../charts/chart275.xml"/><Relationship Id="rId15" Type="http://schemas.openxmlformats.org/officeDocument/2006/relationships/chart" Target="../charts/chart285.xml"/><Relationship Id="rId23" Type="http://schemas.openxmlformats.org/officeDocument/2006/relationships/chart" Target="../charts/chart293.xml"/><Relationship Id="rId28" Type="http://schemas.openxmlformats.org/officeDocument/2006/relationships/chart" Target="../charts/chart298.xml"/><Relationship Id="rId36" Type="http://schemas.openxmlformats.org/officeDocument/2006/relationships/chart" Target="../charts/chart306.xml"/><Relationship Id="rId49" Type="http://schemas.openxmlformats.org/officeDocument/2006/relationships/chart" Target="../charts/chart319.xml"/><Relationship Id="rId57" Type="http://schemas.openxmlformats.org/officeDocument/2006/relationships/chart" Target="../charts/chart327.xml"/><Relationship Id="rId10" Type="http://schemas.openxmlformats.org/officeDocument/2006/relationships/chart" Target="../charts/chart280.xml"/><Relationship Id="rId19" Type="http://schemas.openxmlformats.org/officeDocument/2006/relationships/chart" Target="../charts/chart289.xml"/><Relationship Id="rId31" Type="http://schemas.openxmlformats.org/officeDocument/2006/relationships/chart" Target="../charts/chart301.xml"/><Relationship Id="rId44" Type="http://schemas.openxmlformats.org/officeDocument/2006/relationships/chart" Target="../charts/chart314.xml"/><Relationship Id="rId52" Type="http://schemas.openxmlformats.org/officeDocument/2006/relationships/chart" Target="../charts/chart322.xml"/><Relationship Id="rId60" Type="http://schemas.openxmlformats.org/officeDocument/2006/relationships/chart" Target="../charts/chart33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 Id="rId22" Type="http://schemas.openxmlformats.org/officeDocument/2006/relationships/chart" Target="../charts/chart292.xml"/><Relationship Id="rId27" Type="http://schemas.openxmlformats.org/officeDocument/2006/relationships/chart" Target="../charts/chart297.xml"/><Relationship Id="rId30" Type="http://schemas.openxmlformats.org/officeDocument/2006/relationships/chart" Target="../charts/chart300.xml"/><Relationship Id="rId35" Type="http://schemas.openxmlformats.org/officeDocument/2006/relationships/chart" Target="../charts/chart305.xml"/><Relationship Id="rId43" Type="http://schemas.openxmlformats.org/officeDocument/2006/relationships/chart" Target="../charts/chart313.xml"/><Relationship Id="rId48" Type="http://schemas.openxmlformats.org/officeDocument/2006/relationships/chart" Target="../charts/chart318.xml"/><Relationship Id="rId56" Type="http://schemas.openxmlformats.org/officeDocument/2006/relationships/chart" Target="../charts/chart326.xml"/><Relationship Id="rId8" Type="http://schemas.openxmlformats.org/officeDocument/2006/relationships/chart" Target="../charts/chart278.xml"/><Relationship Id="rId51" Type="http://schemas.openxmlformats.org/officeDocument/2006/relationships/chart" Target="../charts/chart321.xml"/><Relationship Id="rId3" Type="http://schemas.openxmlformats.org/officeDocument/2006/relationships/chart" Target="../charts/chart27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3.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5" Type="http://schemas.openxmlformats.org/officeDocument/2006/relationships/chart" Target="../charts/chart335.xml"/><Relationship Id="rId4" Type="http://schemas.openxmlformats.org/officeDocument/2006/relationships/chart" Target="../charts/chart3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9.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5" Type="http://schemas.openxmlformats.org/officeDocument/2006/relationships/chart" Target="../charts/chart341.xml"/><Relationship Id="rId4" Type="http://schemas.openxmlformats.org/officeDocument/2006/relationships/chart" Target="../charts/chart340.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12" Type="http://schemas.openxmlformats.org/officeDocument/2006/relationships/chart" Target="../charts/chart18.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 Type="http://schemas.openxmlformats.org/officeDocument/2006/relationships/chart" Target="../charts/chart93.xml"/><Relationship Id="rId21" Type="http://schemas.openxmlformats.org/officeDocument/2006/relationships/chart" Target="../charts/chart111.xml"/><Relationship Id="rId34" Type="http://schemas.openxmlformats.org/officeDocument/2006/relationships/chart" Target="../charts/chart124.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33" Type="http://schemas.openxmlformats.org/officeDocument/2006/relationships/chart" Target="../charts/chart123.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29" Type="http://schemas.openxmlformats.org/officeDocument/2006/relationships/chart" Target="../charts/chart119.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32" Type="http://schemas.openxmlformats.org/officeDocument/2006/relationships/chart" Target="../charts/chart122.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28" Type="http://schemas.openxmlformats.org/officeDocument/2006/relationships/chart" Target="../charts/chart118.xml"/><Relationship Id="rId36" Type="http://schemas.openxmlformats.org/officeDocument/2006/relationships/chart" Target="../charts/chart126.xml"/><Relationship Id="rId10" Type="http://schemas.openxmlformats.org/officeDocument/2006/relationships/chart" Target="../charts/chart100.xml"/><Relationship Id="rId19" Type="http://schemas.openxmlformats.org/officeDocument/2006/relationships/chart" Target="../charts/chart109.xml"/><Relationship Id="rId31" Type="http://schemas.openxmlformats.org/officeDocument/2006/relationships/chart" Target="../charts/chart121.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 Id="rId30" Type="http://schemas.openxmlformats.org/officeDocument/2006/relationships/chart" Target="../charts/chart120.xml"/><Relationship Id="rId35" Type="http://schemas.openxmlformats.org/officeDocument/2006/relationships/chart" Target="../charts/chart12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74</xdr:row>
      <xdr:rowOff>0</xdr:rowOff>
    </xdr:from>
    <xdr:to>
      <xdr:col>9</xdr:col>
      <xdr:colOff>864870</xdr:colOff>
      <xdr:row>99</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editAs="oneCell">
    <xdr:from>
      <xdr:col>1</xdr:col>
      <xdr:colOff>55243</xdr:colOff>
      <xdr:row>30</xdr:row>
      <xdr:rowOff>19049</xdr:rowOff>
    </xdr:from>
    <xdr:to>
      <xdr:col>9</xdr:col>
      <xdr:colOff>869131</xdr:colOff>
      <xdr:row>57</xdr:row>
      <xdr:rowOff>133350</xdr:rowOff>
    </xdr:to>
    <xdr:pic>
      <xdr:nvPicPr>
        <xdr:cNvPr id="6735874" name="Picture 2">
          <a:extLst>
            <a:ext uri="{FF2B5EF4-FFF2-40B4-BE49-F238E27FC236}">
              <a16:creationId xmlns:a16="http://schemas.microsoft.com/office/drawing/2014/main" id="{00000000-0008-0000-0000-000002C866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36268" y="26603324"/>
          <a:ext cx="8729163" cy="5514976"/>
        </a:xfrm>
        <a:prstGeom prst="rect">
          <a:avLst/>
        </a:prstGeom>
        <a:noFill/>
        <a:ln w="1">
          <a:noFill/>
          <a:miter lim="800000"/>
          <a:headEnd/>
          <a:tailEnd type="none" w="med" len="med"/>
        </a:ln>
        <a:effectLst/>
      </xdr:spPr>
    </xdr:pic>
    <xdr:clientData/>
  </xdr:twoCellAnchor>
  <xdr:twoCellAnchor>
    <xdr:from>
      <xdr:col>3</xdr:col>
      <xdr:colOff>923925</xdr:colOff>
      <xdr:row>84</xdr:row>
      <xdr:rowOff>114300</xdr:rowOff>
    </xdr:from>
    <xdr:to>
      <xdr:col>6</xdr:col>
      <xdr:colOff>866775</xdr:colOff>
      <xdr:row>86</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102</xdr:row>
      <xdr:rowOff>0</xdr:rowOff>
    </xdr:from>
    <xdr:to>
      <xdr:col>9</xdr:col>
      <xdr:colOff>781051</xdr:colOff>
      <xdr:row>127</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B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6" name="2 Gráfico">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7" name="56 Gráfico">
          <a:extLst>
            <a:ext uri="{FF2B5EF4-FFF2-40B4-BE49-F238E27FC236}">
              <a16:creationId xmlns:a16="http://schemas.microsoft.com/office/drawing/2014/main" id="{00000000-0008-0000-0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8" name="57 Gráfico">
          <a:extLst>
            <a:ext uri="{FF2B5EF4-FFF2-40B4-BE49-F238E27FC236}">
              <a16:creationId xmlns:a16="http://schemas.microsoft.com/office/drawing/2014/main"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9" name="58 Gráfico">
          <a:extLst>
            <a:ext uri="{FF2B5EF4-FFF2-40B4-BE49-F238E27FC236}">
              <a16:creationId xmlns:a16="http://schemas.microsoft.com/office/drawing/2014/main" id="{00000000-0008-0000-0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0" name="59 Gráfico">
          <a:extLst>
            <a:ext uri="{FF2B5EF4-FFF2-40B4-BE49-F238E27FC236}">
              <a16:creationId xmlns:a16="http://schemas.microsoft.com/office/drawing/2014/main"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61" name="60 Gráfico">
          <a:extLst>
            <a:ext uri="{FF2B5EF4-FFF2-40B4-BE49-F238E27FC236}">
              <a16:creationId xmlns:a16="http://schemas.microsoft.com/office/drawing/2014/main"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11</xdr:col>
      <xdr:colOff>59531</xdr:colOff>
      <xdr:row>49</xdr:row>
      <xdr:rowOff>7369</xdr:rowOff>
    </xdr:to>
    <xdr:graphicFrame macro="">
      <xdr:nvGraphicFramePr>
        <xdr:cNvPr id="20" name="2 Gráfico">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11</xdr:col>
      <xdr:colOff>83343</xdr:colOff>
      <xdr:row>72</xdr:row>
      <xdr:rowOff>179717</xdr:rowOff>
    </xdr:to>
    <xdr:graphicFrame macro="">
      <xdr:nvGraphicFramePr>
        <xdr:cNvPr id="21" name="20 Gráfico">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11</xdr:col>
      <xdr:colOff>107156</xdr:colOff>
      <xdr:row>93</xdr:row>
      <xdr:rowOff>152759</xdr:rowOff>
    </xdr:to>
    <xdr:graphicFrame macro="">
      <xdr:nvGraphicFramePr>
        <xdr:cNvPr id="22" name="21 Gráfico">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11</xdr:col>
      <xdr:colOff>142875</xdr:colOff>
      <xdr:row>114</xdr:row>
      <xdr:rowOff>161745</xdr:rowOff>
    </xdr:to>
    <xdr:graphicFrame macro="">
      <xdr:nvGraphicFramePr>
        <xdr:cNvPr id="23" name="22 Gráfico">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11</xdr:col>
      <xdr:colOff>154782</xdr:colOff>
      <xdr:row>135</xdr:row>
      <xdr:rowOff>154196</xdr:rowOff>
    </xdr:to>
    <xdr:graphicFrame macro="">
      <xdr:nvGraphicFramePr>
        <xdr:cNvPr id="24" name="23 Gráfico">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35764</xdr:rowOff>
    </xdr:from>
    <xdr:to>
      <xdr:col>11</xdr:col>
      <xdr:colOff>166687</xdr:colOff>
      <xdr:row>157</xdr:row>
      <xdr:rowOff>3235</xdr:rowOff>
    </xdr:to>
    <xdr:graphicFrame macro="">
      <xdr:nvGraphicFramePr>
        <xdr:cNvPr id="25" name="24 Gráfico">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11</xdr:col>
      <xdr:colOff>0</xdr:colOff>
      <xdr:row>46</xdr:row>
      <xdr:rowOff>161925</xdr:rowOff>
    </xdr:to>
    <xdr:graphicFrame macro="">
      <xdr:nvGraphicFramePr>
        <xdr:cNvPr id="14" name="2 Gráfico">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11</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10</xdr:col>
      <xdr:colOff>1512094</xdr:colOff>
      <xdr:row>91</xdr:row>
      <xdr:rowOff>152401</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11</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11</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136</xdr:row>
      <xdr:rowOff>28575</xdr:rowOff>
    </xdr:from>
    <xdr:to>
      <xdr:col>11</xdr:col>
      <xdr:colOff>0</xdr:colOff>
      <xdr:row>154</xdr:row>
      <xdr:rowOff>152400</xdr:rowOff>
    </xdr:to>
    <xdr:graphicFrame macro="">
      <xdr:nvGraphicFramePr>
        <xdr:cNvPr id="19" name="18 Gráfico">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3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cglobal.imn.ac.cr/sites/default/files/documentos/factoresemision-gei-2017.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carrillo@imprenta.go.c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29"/>
  <sheetViews>
    <sheetView zoomScaleNormal="100" workbookViewId="0">
      <selection activeCell="D16" sqref="D16:J16"/>
    </sheetView>
  </sheetViews>
  <sheetFormatPr baseColWidth="10" defaultColWidth="11.42578125" defaultRowHeight="15.75" x14ac:dyDescent="0.25"/>
  <cols>
    <col min="1" max="2" width="8.7109375" style="60" customWidth="1"/>
    <col min="3" max="11" width="15.7109375" style="60" customWidth="1"/>
    <col min="12" max="16384" width="11.42578125" style="60"/>
  </cols>
  <sheetData>
    <row r="1" spans="1:11" ht="24.95" customHeight="1" x14ac:dyDescent="0.35">
      <c r="A1" s="108" t="s">
        <v>76</v>
      </c>
      <c r="B1" s="108"/>
      <c r="C1" s="108"/>
      <c r="D1" s="108"/>
      <c r="E1" s="108"/>
      <c r="F1" s="108"/>
      <c r="G1" s="108"/>
      <c r="H1" s="108"/>
      <c r="I1" s="108"/>
      <c r="J1" s="108"/>
      <c r="K1" s="59"/>
    </row>
    <row r="2" spans="1:11" ht="24.95" customHeight="1" x14ac:dyDescent="0.35">
      <c r="A2" s="108" t="s">
        <v>77</v>
      </c>
      <c r="B2" s="108"/>
      <c r="C2" s="108"/>
      <c r="D2" s="108"/>
      <c r="E2" s="108"/>
      <c r="F2" s="108"/>
      <c r="G2" s="108"/>
      <c r="H2" s="108"/>
      <c r="I2" s="108"/>
      <c r="J2" s="108"/>
      <c r="K2" s="59"/>
    </row>
    <row r="3" spans="1:11" x14ac:dyDescent="0.25">
      <c r="A3" s="61"/>
      <c r="B3" s="61"/>
      <c r="C3" s="61"/>
      <c r="D3" s="61"/>
      <c r="E3" s="61"/>
      <c r="F3" s="61"/>
      <c r="G3" s="61"/>
      <c r="H3" s="61"/>
      <c r="I3" s="61"/>
      <c r="J3" s="61"/>
      <c r="K3" s="61"/>
    </row>
    <row r="4" spans="1:11" ht="36.75" customHeight="1" x14ac:dyDescent="0.25">
      <c r="A4" s="101" t="s">
        <v>79</v>
      </c>
      <c r="B4" s="101"/>
      <c r="C4" s="101"/>
      <c r="D4" s="101"/>
      <c r="E4" s="101"/>
      <c r="F4" s="101"/>
      <c r="G4" s="101"/>
      <c r="H4" s="101"/>
      <c r="I4" s="101"/>
      <c r="J4" s="62"/>
      <c r="K4" s="62"/>
    </row>
    <row r="5" spans="1:11" ht="20.100000000000001" customHeight="1" x14ac:dyDescent="0.25">
      <c r="A5" s="63"/>
      <c r="B5" s="63"/>
      <c r="C5" s="63"/>
      <c r="D5" s="63"/>
      <c r="E5" s="63"/>
      <c r="F5" s="63"/>
      <c r="G5" s="63"/>
      <c r="H5" s="63"/>
      <c r="I5" s="63"/>
      <c r="J5" s="63"/>
      <c r="K5" s="63"/>
    </row>
    <row r="6" spans="1:11" ht="20.100000000000001" customHeight="1" x14ac:dyDescent="0.25">
      <c r="A6" s="64" t="s">
        <v>59</v>
      </c>
      <c r="B6" s="63"/>
      <c r="C6" s="63"/>
      <c r="D6" s="63"/>
      <c r="E6" s="63"/>
      <c r="F6" s="63"/>
      <c r="G6" s="63"/>
      <c r="H6" s="63"/>
      <c r="I6" s="63"/>
      <c r="J6" s="63"/>
      <c r="K6" s="63"/>
    </row>
    <row r="7" spans="1:11" ht="20.100000000000001" customHeight="1" x14ac:dyDescent="0.25">
      <c r="A7" s="63"/>
      <c r="B7" s="63"/>
      <c r="C7" s="63"/>
      <c r="D7" s="63"/>
      <c r="E7" s="63"/>
      <c r="F7" s="63"/>
      <c r="G7" s="63"/>
      <c r="H7" s="63"/>
      <c r="I7" s="63"/>
      <c r="J7" s="63"/>
      <c r="K7" s="63"/>
    </row>
    <row r="8" spans="1:11" ht="15" customHeight="1" x14ac:dyDescent="0.25">
      <c r="A8" s="65">
        <v>1</v>
      </c>
      <c r="B8" s="66" t="s">
        <v>60</v>
      </c>
      <c r="C8" s="63"/>
      <c r="D8" s="100"/>
      <c r="E8" s="100"/>
      <c r="F8" s="100"/>
      <c r="G8" s="100"/>
      <c r="H8" s="100"/>
      <c r="I8" s="100"/>
      <c r="J8" s="100"/>
      <c r="K8" s="63"/>
    </row>
    <row r="9" spans="1:11" ht="15" customHeight="1" x14ac:dyDescent="0.25">
      <c r="A9" s="65">
        <v>2</v>
      </c>
      <c r="B9" s="66" t="s">
        <v>102</v>
      </c>
      <c r="C9" s="63"/>
      <c r="D9" s="100"/>
      <c r="E9" s="100"/>
      <c r="F9" s="100"/>
      <c r="G9" s="100"/>
      <c r="H9" s="100"/>
      <c r="I9" s="100"/>
      <c r="J9" s="100"/>
      <c r="K9" s="63"/>
    </row>
    <row r="10" spans="1:11" ht="15" customHeight="1" x14ac:dyDescent="0.25">
      <c r="A10" s="65">
        <v>3</v>
      </c>
      <c r="B10" s="66" t="s">
        <v>62</v>
      </c>
      <c r="C10" s="63"/>
      <c r="D10" s="100"/>
      <c r="E10" s="100"/>
      <c r="F10" s="100"/>
      <c r="G10" s="100"/>
      <c r="H10" s="100"/>
      <c r="I10" s="100"/>
      <c r="J10" s="100"/>
      <c r="K10" s="63"/>
    </row>
    <row r="11" spans="1:11" ht="15" customHeight="1" x14ac:dyDescent="0.25">
      <c r="A11" s="65">
        <v>4</v>
      </c>
      <c r="B11" s="66" t="s">
        <v>61</v>
      </c>
      <c r="C11" s="63"/>
      <c r="D11" s="100"/>
      <c r="E11" s="100"/>
      <c r="F11" s="100"/>
      <c r="G11" s="100"/>
      <c r="H11" s="100"/>
      <c r="I11" s="100"/>
      <c r="J11" s="100"/>
      <c r="K11" s="63"/>
    </row>
    <row r="12" spans="1:11" ht="15" customHeight="1" x14ac:dyDescent="0.25">
      <c r="A12" s="65">
        <v>5</v>
      </c>
      <c r="B12" s="66" t="s">
        <v>63</v>
      </c>
      <c r="C12" s="63"/>
      <c r="D12" s="100"/>
      <c r="E12" s="100"/>
      <c r="F12" s="100"/>
      <c r="G12" s="100"/>
      <c r="H12" s="100"/>
      <c r="I12" s="100"/>
      <c r="J12" s="100"/>
      <c r="K12" s="63"/>
    </row>
    <row r="13" spans="1:11" ht="15" customHeight="1" x14ac:dyDescent="0.25">
      <c r="A13" s="65">
        <v>6</v>
      </c>
      <c r="B13" s="66" t="s">
        <v>64</v>
      </c>
      <c r="C13" s="63"/>
      <c r="D13" s="100"/>
      <c r="E13" s="100"/>
      <c r="F13" s="100"/>
      <c r="G13" s="100"/>
      <c r="H13" s="100"/>
      <c r="I13" s="100"/>
      <c r="J13" s="100"/>
      <c r="K13" s="63"/>
    </row>
    <row r="14" spans="1:11" ht="15" customHeight="1" x14ac:dyDescent="0.25">
      <c r="A14" s="65">
        <v>7</v>
      </c>
      <c r="B14" s="66" t="s">
        <v>65</v>
      </c>
      <c r="C14" s="63"/>
      <c r="D14" s="100"/>
      <c r="E14" s="100"/>
      <c r="F14" s="100"/>
      <c r="G14" s="100"/>
      <c r="H14" s="100"/>
      <c r="I14" s="100"/>
      <c r="J14" s="100"/>
      <c r="K14" s="63"/>
    </row>
    <row r="15" spans="1:11" ht="15" customHeight="1" x14ac:dyDescent="0.25">
      <c r="A15" s="65">
        <v>8</v>
      </c>
      <c r="B15" s="66" t="s">
        <v>66</v>
      </c>
      <c r="C15" s="63"/>
      <c r="D15" s="100"/>
      <c r="E15" s="100"/>
      <c r="F15" s="100"/>
      <c r="G15" s="100"/>
      <c r="H15" s="100"/>
      <c r="I15" s="100"/>
      <c r="J15" s="100"/>
      <c r="K15" s="63"/>
    </row>
    <row r="16" spans="1:11" ht="15" customHeight="1" x14ac:dyDescent="0.25">
      <c r="A16" s="65">
        <v>9</v>
      </c>
      <c r="B16" s="66" t="s">
        <v>67</v>
      </c>
      <c r="C16" s="63"/>
      <c r="D16" s="100"/>
      <c r="E16" s="100"/>
      <c r="F16" s="100"/>
      <c r="G16" s="100"/>
      <c r="H16" s="100"/>
      <c r="I16" s="100"/>
      <c r="J16" s="100"/>
      <c r="K16" s="63"/>
    </row>
    <row r="17" spans="1:11" ht="15" customHeight="1" x14ac:dyDescent="0.25">
      <c r="A17" s="65">
        <v>10</v>
      </c>
      <c r="B17" s="66" t="s">
        <v>68</v>
      </c>
      <c r="C17" s="63"/>
      <c r="D17" s="100"/>
      <c r="E17" s="100"/>
      <c r="F17" s="100"/>
      <c r="G17" s="100"/>
      <c r="H17" s="100"/>
      <c r="I17" s="100"/>
      <c r="J17" s="100"/>
      <c r="K17" s="63"/>
    </row>
    <row r="18" spans="1:11" ht="15" customHeight="1" x14ac:dyDescent="0.25">
      <c r="A18" s="65">
        <v>11</v>
      </c>
      <c r="B18" s="66" t="s">
        <v>69</v>
      </c>
      <c r="C18" s="63"/>
      <c r="D18" s="100"/>
      <c r="E18" s="100"/>
      <c r="F18" s="100"/>
      <c r="G18" s="100"/>
      <c r="H18" s="100"/>
      <c r="I18" s="100"/>
      <c r="J18" s="100"/>
      <c r="K18" s="63"/>
    </row>
    <row r="19" spans="1:11" ht="15" customHeight="1" x14ac:dyDescent="0.25">
      <c r="A19" s="65">
        <v>12</v>
      </c>
      <c r="B19" s="66" t="s">
        <v>70</v>
      </c>
      <c r="C19" s="63"/>
      <c r="D19" s="100"/>
      <c r="E19" s="100"/>
      <c r="F19" s="100"/>
      <c r="G19" s="100"/>
      <c r="H19" s="100"/>
      <c r="I19" s="100"/>
      <c r="J19" s="100"/>
      <c r="K19" s="63"/>
    </row>
    <row r="20" spans="1:11" ht="15" customHeight="1" x14ac:dyDescent="0.25">
      <c r="A20" s="65">
        <v>13</v>
      </c>
      <c r="B20" s="66" t="s">
        <v>71</v>
      </c>
      <c r="C20" s="63"/>
      <c r="D20" s="100"/>
      <c r="E20" s="100"/>
      <c r="F20" s="100"/>
      <c r="G20" s="100"/>
      <c r="H20" s="100"/>
      <c r="I20" s="100"/>
      <c r="J20" s="100"/>
      <c r="K20" s="63"/>
    </row>
    <row r="21" spans="1:11" ht="15" customHeight="1" x14ac:dyDescent="0.25">
      <c r="A21" s="65">
        <v>14</v>
      </c>
      <c r="B21" s="66" t="s">
        <v>72</v>
      </c>
      <c r="C21" s="63"/>
      <c r="D21" s="100"/>
      <c r="E21" s="100"/>
      <c r="F21" s="100"/>
      <c r="G21" s="100"/>
      <c r="H21" s="100"/>
      <c r="I21" s="100"/>
      <c r="J21" s="100"/>
      <c r="K21" s="63"/>
    </row>
    <row r="22" spans="1:11" ht="15" customHeight="1" x14ac:dyDescent="0.25">
      <c r="A22" s="65">
        <v>15</v>
      </c>
      <c r="B22" s="66" t="s">
        <v>73</v>
      </c>
      <c r="C22" s="63"/>
      <c r="D22" s="100"/>
      <c r="E22" s="100"/>
      <c r="F22" s="100"/>
      <c r="G22" s="100"/>
      <c r="H22" s="100"/>
      <c r="I22" s="100"/>
      <c r="J22" s="100"/>
      <c r="K22" s="63"/>
    </row>
    <row r="23" spans="1:11" ht="15" customHeight="1" x14ac:dyDescent="0.25">
      <c r="A23" s="65">
        <v>16</v>
      </c>
      <c r="B23" s="66" t="s">
        <v>74</v>
      </c>
      <c r="C23" s="63"/>
      <c r="D23" s="100"/>
      <c r="E23" s="100"/>
      <c r="F23" s="100"/>
      <c r="G23" s="100"/>
      <c r="H23" s="100"/>
      <c r="I23" s="100"/>
      <c r="J23" s="100"/>
      <c r="K23" s="63"/>
    </row>
    <row r="24" spans="1:11" ht="15" customHeight="1" x14ac:dyDescent="0.25">
      <c r="A24" s="65">
        <v>17</v>
      </c>
      <c r="B24" s="66" t="s">
        <v>75</v>
      </c>
      <c r="C24" s="63"/>
      <c r="D24" s="100"/>
      <c r="E24" s="100"/>
      <c r="F24" s="100"/>
      <c r="G24" s="100"/>
      <c r="H24" s="100"/>
      <c r="I24" s="100"/>
      <c r="J24" s="100"/>
      <c r="K24" s="63"/>
    </row>
    <row r="25" spans="1:11" ht="20.100000000000001" customHeight="1" x14ac:dyDescent="0.25">
      <c r="A25" s="63"/>
      <c r="B25" s="63"/>
      <c r="C25" s="63"/>
      <c r="D25" s="63"/>
      <c r="E25" s="63"/>
      <c r="F25" s="63"/>
      <c r="G25" s="63"/>
      <c r="H25" s="63"/>
      <c r="I25" s="63"/>
      <c r="J25" s="63"/>
      <c r="K25" s="63"/>
    </row>
    <row r="26" spans="1:11" ht="15" customHeight="1" x14ac:dyDescent="0.25">
      <c r="A26" s="65"/>
      <c r="B26" s="66"/>
      <c r="C26" s="63"/>
      <c r="D26" s="63"/>
      <c r="E26" s="63"/>
      <c r="F26" s="63"/>
      <c r="G26" s="63"/>
      <c r="H26" s="63"/>
      <c r="I26" s="63"/>
      <c r="J26" s="63"/>
      <c r="K26" s="63"/>
    </row>
    <row r="27" spans="1:11" x14ac:dyDescent="0.25">
      <c r="A27" s="64" t="s">
        <v>47</v>
      </c>
    </row>
    <row r="28" spans="1:11" x14ac:dyDescent="0.25">
      <c r="A28" s="64"/>
    </row>
    <row r="29" spans="1:11" s="68" customFormat="1" ht="39.950000000000003" customHeight="1" x14ac:dyDescent="0.25">
      <c r="A29" s="67">
        <v>1</v>
      </c>
      <c r="B29" s="101" t="s">
        <v>80</v>
      </c>
      <c r="C29" s="101"/>
      <c r="D29" s="101"/>
      <c r="E29" s="101"/>
      <c r="F29" s="101"/>
      <c r="G29" s="101"/>
      <c r="H29" s="101"/>
      <c r="I29" s="101"/>
      <c r="J29" s="101"/>
    </row>
    <row r="30" spans="1:11" s="68" customFormat="1" ht="75" customHeight="1" x14ac:dyDescent="0.25">
      <c r="A30" s="67">
        <v>2</v>
      </c>
      <c r="B30" s="101" t="s">
        <v>94</v>
      </c>
      <c r="C30" s="101"/>
      <c r="D30" s="101"/>
      <c r="E30" s="101"/>
      <c r="F30" s="101"/>
      <c r="G30" s="101"/>
      <c r="H30" s="101"/>
      <c r="I30" s="101"/>
      <c r="J30" s="101"/>
    </row>
    <row r="31" spans="1:11" s="68" customFormat="1" x14ac:dyDescent="0.25">
      <c r="A31" s="67"/>
    </row>
    <row r="32" spans="1:11" s="68" customFormat="1" x14ac:dyDescent="0.25">
      <c r="A32" s="67"/>
    </row>
    <row r="33" spans="1:1" s="68" customFormat="1" x14ac:dyDescent="0.25">
      <c r="A33" s="67"/>
    </row>
    <row r="34" spans="1:1" s="68" customFormat="1" x14ac:dyDescent="0.25">
      <c r="A34" s="67"/>
    </row>
    <row r="35" spans="1:1" s="68" customFormat="1" x14ac:dyDescent="0.25">
      <c r="A35" s="67"/>
    </row>
    <row r="36" spans="1:1" s="68" customFormat="1" x14ac:dyDescent="0.25">
      <c r="A36" s="67"/>
    </row>
    <row r="37" spans="1:1" s="68" customFormat="1" x14ac:dyDescent="0.25">
      <c r="A37" s="67"/>
    </row>
    <row r="38" spans="1:1" s="68" customFormat="1" x14ac:dyDescent="0.25">
      <c r="A38" s="67"/>
    </row>
    <row r="39" spans="1:1" s="68" customFormat="1" x14ac:dyDescent="0.25">
      <c r="A39" s="67"/>
    </row>
    <row r="40" spans="1:1" s="68" customFormat="1" x14ac:dyDescent="0.25">
      <c r="A40" s="67"/>
    </row>
    <row r="41" spans="1:1" s="68" customFormat="1" x14ac:dyDescent="0.25">
      <c r="A41" s="67"/>
    </row>
    <row r="42" spans="1:1" s="68" customFormat="1" x14ac:dyDescent="0.25">
      <c r="A42" s="67"/>
    </row>
    <row r="43" spans="1:1" s="68" customFormat="1" x14ac:dyDescent="0.25">
      <c r="A43" s="67"/>
    </row>
    <row r="44" spans="1:1" s="68" customFormat="1" x14ac:dyDescent="0.25">
      <c r="A44" s="67"/>
    </row>
    <row r="45" spans="1:1" s="68" customFormat="1" x14ac:dyDescent="0.25">
      <c r="A45" s="67"/>
    </row>
    <row r="46" spans="1:1" s="68" customFormat="1" x14ac:dyDescent="0.25">
      <c r="A46" s="67"/>
    </row>
    <row r="47" spans="1:1" s="68" customFormat="1" x14ac:dyDescent="0.25">
      <c r="A47" s="67"/>
    </row>
    <row r="48" spans="1:1" s="68" customFormat="1" x14ac:dyDescent="0.25">
      <c r="A48" s="67"/>
    </row>
    <row r="49" spans="1:10" s="68" customFormat="1" x14ac:dyDescent="0.25">
      <c r="A49" s="67"/>
    </row>
    <row r="50" spans="1:10" s="68" customFormat="1" x14ac:dyDescent="0.25">
      <c r="A50" s="67"/>
    </row>
    <row r="51" spans="1:10" s="68" customFormat="1" x14ac:dyDescent="0.25">
      <c r="A51" s="67"/>
    </row>
    <row r="52" spans="1:10" s="68" customFormat="1" x14ac:dyDescent="0.25">
      <c r="A52" s="67"/>
    </row>
    <row r="53" spans="1:10" s="68" customFormat="1" x14ac:dyDescent="0.25">
      <c r="A53" s="67"/>
    </row>
    <row r="54" spans="1:10" s="68" customFormat="1" x14ac:dyDescent="0.25">
      <c r="A54" s="67"/>
    </row>
    <row r="55" spans="1:10" s="68" customFormat="1" x14ac:dyDescent="0.25">
      <c r="A55" s="67"/>
    </row>
    <row r="56" spans="1:10" s="68" customFormat="1" x14ac:dyDescent="0.25">
      <c r="A56" s="67"/>
    </row>
    <row r="57" spans="1:10" s="68" customFormat="1" x14ac:dyDescent="0.25">
      <c r="A57" s="67"/>
    </row>
    <row r="58" spans="1:10" s="68" customFormat="1" x14ac:dyDescent="0.25">
      <c r="A58" s="67"/>
    </row>
    <row r="59" spans="1:10" s="68" customFormat="1" x14ac:dyDescent="0.25">
      <c r="A59" s="67"/>
    </row>
    <row r="60" spans="1:10" s="68" customFormat="1" ht="39.950000000000003" customHeight="1" x14ac:dyDescent="0.25">
      <c r="A60" s="67">
        <v>3</v>
      </c>
      <c r="B60" s="101" t="s">
        <v>81</v>
      </c>
      <c r="C60" s="101"/>
      <c r="D60" s="101"/>
      <c r="E60" s="101"/>
      <c r="F60" s="101"/>
      <c r="G60" s="101"/>
      <c r="H60" s="101"/>
      <c r="I60" s="101"/>
      <c r="J60" s="101"/>
    </row>
    <row r="61" spans="1:10" s="68" customFormat="1" ht="30" customHeight="1" x14ac:dyDescent="0.25">
      <c r="A61" s="67">
        <v>4</v>
      </c>
      <c r="B61" s="109" t="s">
        <v>82</v>
      </c>
      <c r="C61" s="109"/>
      <c r="D61" s="109"/>
      <c r="E61" s="109"/>
      <c r="F61" s="109"/>
      <c r="G61" s="109"/>
      <c r="H61" s="109"/>
      <c r="I61" s="109"/>
      <c r="J61" s="109"/>
    </row>
    <row r="62" spans="1:10" s="68" customFormat="1" ht="30" customHeight="1" x14ac:dyDescent="0.25">
      <c r="A62" s="67"/>
      <c r="B62" s="69"/>
      <c r="C62" s="105" t="s">
        <v>83</v>
      </c>
      <c r="D62" s="106"/>
      <c r="E62" s="107"/>
      <c r="F62" s="105" t="s">
        <v>84</v>
      </c>
      <c r="G62" s="106"/>
      <c r="H62" s="106"/>
      <c r="I62" s="107"/>
      <c r="J62" s="69"/>
    </row>
    <row r="63" spans="1:10" s="68" customFormat="1" ht="35.1" customHeight="1" x14ac:dyDescent="0.25">
      <c r="A63" s="67"/>
      <c r="B63" s="69"/>
      <c r="C63" s="70">
        <v>4</v>
      </c>
      <c r="D63" s="102" t="s">
        <v>85</v>
      </c>
      <c r="E63" s="103"/>
      <c r="F63" s="102" t="s">
        <v>86</v>
      </c>
      <c r="G63" s="104"/>
      <c r="H63" s="104"/>
      <c r="I63" s="103"/>
      <c r="J63" s="69"/>
    </row>
    <row r="64" spans="1:10" s="68" customFormat="1" ht="35.1" customHeight="1" x14ac:dyDescent="0.25">
      <c r="A64" s="67"/>
      <c r="B64" s="69"/>
      <c r="C64" s="71" t="s">
        <v>87</v>
      </c>
      <c r="D64" s="102" t="s">
        <v>88</v>
      </c>
      <c r="E64" s="103"/>
      <c r="F64" s="102" t="s">
        <v>96</v>
      </c>
      <c r="G64" s="104"/>
      <c r="H64" s="104"/>
      <c r="I64" s="103"/>
      <c r="J64" s="69"/>
    </row>
    <row r="65" spans="1:10" s="68" customFormat="1" ht="35.1" customHeight="1" x14ac:dyDescent="0.25">
      <c r="A65" s="67"/>
      <c r="B65" s="69"/>
      <c r="C65" s="70">
        <v>17</v>
      </c>
      <c r="D65" s="102" t="s">
        <v>75</v>
      </c>
      <c r="E65" s="103"/>
      <c r="F65" s="102" t="s">
        <v>97</v>
      </c>
      <c r="G65" s="104"/>
      <c r="H65" s="104"/>
      <c r="I65" s="103"/>
      <c r="J65" s="69"/>
    </row>
    <row r="66" spans="1:10" s="68" customFormat="1" ht="30" customHeight="1" x14ac:dyDescent="0.25">
      <c r="A66" s="67"/>
      <c r="B66" s="69"/>
      <c r="C66" s="69"/>
      <c r="D66" s="69"/>
      <c r="E66" s="69"/>
      <c r="F66" s="69"/>
      <c r="G66" s="69"/>
      <c r="H66" s="69"/>
      <c r="I66" s="69"/>
      <c r="J66" s="69"/>
    </row>
    <row r="67" spans="1:10" s="68" customFormat="1" ht="39.950000000000003" customHeight="1" x14ac:dyDescent="0.25">
      <c r="A67" s="67">
        <v>5</v>
      </c>
      <c r="B67" s="101" t="s">
        <v>89</v>
      </c>
      <c r="C67" s="101"/>
      <c r="D67" s="101"/>
      <c r="E67" s="101"/>
      <c r="F67" s="101"/>
      <c r="G67" s="101"/>
      <c r="H67" s="101"/>
      <c r="I67" s="101"/>
      <c r="J67" s="101"/>
    </row>
    <row r="68" spans="1:10" s="68" customFormat="1" ht="30" customHeight="1" x14ac:dyDescent="0.25">
      <c r="A68" s="67"/>
      <c r="B68" s="69"/>
      <c r="C68" s="105" t="s">
        <v>83</v>
      </c>
      <c r="D68" s="106"/>
      <c r="E68" s="107"/>
      <c r="F68" s="105" t="s">
        <v>90</v>
      </c>
      <c r="G68" s="106"/>
      <c r="H68" s="106"/>
      <c r="I68" s="107"/>
      <c r="J68" s="69"/>
    </row>
    <row r="69" spans="1:10" s="68" customFormat="1" ht="75" customHeight="1" x14ac:dyDescent="0.25">
      <c r="A69" s="67"/>
      <c r="B69" s="69"/>
      <c r="C69" s="71" t="s">
        <v>87</v>
      </c>
      <c r="D69" s="102" t="s">
        <v>88</v>
      </c>
      <c r="E69" s="103"/>
      <c r="F69" s="102" t="s">
        <v>98</v>
      </c>
      <c r="G69" s="104"/>
      <c r="H69" s="104"/>
      <c r="I69" s="103"/>
      <c r="J69" s="69"/>
    </row>
    <row r="70" spans="1:10" s="68" customFormat="1" ht="60" customHeight="1" x14ac:dyDescent="0.25">
      <c r="A70" s="67"/>
      <c r="B70" s="69"/>
      <c r="C70" s="71">
        <v>15</v>
      </c>
      <c r="D70" s="102" t="s">
        <v>73</v>
      </c>
      <c r="E70" s="103"/>
      <c r="F70" s="102" t="s">
        <v>91</v>
      </c>
      <c r="G70" s="104"/>
      <c r="H70" s="104"/>
      <c r="I70" s="103"/>
      <c r="J70" s="69"/>
    </row>
    <row r="71" spans="1:10" s="68" customFormat="1" ht="60" customHeight="1" x14ac:dyDescent="0.25">
      <c r="A71" s="67"/>
      <c r="B71" s="69"/>
      <c r="C71" s="71">
        <v>16</v>
      </c>
      <c r="D71" s="102" t="s">
        <v>74</v>
      </c>
      <c r="E71" s="103"/>
      <c r="F71" s="102" t="s">
        <v>91</v>
      </c>
      <c r="G71" s="104"/>
      <c r="H71" s="104"/>
      <c r="I71" s="103"/>
      <c r="J71" s="69"/>
    </row>
    <row r="72" spans="1:10" s="68" customFormat="1" ht="30" customHeight="1" x14ac:dyDescent="0.25">
      <c r="A72" s="67"/>
      <c r="B72" s="69"/>
      <c r="C72" s="69"/>
      <c r="D72" s="69"/>
      <c r="E72" s="69"/>
      <c r="F72" s="69"/>
      <c r="G72" s="69"/>
      <c r="H72" s="69"/>
      <c r="I72" s="69"/>
      <c r="J72" s="69"/>
    </row>
    <row r="73" spans="1:10" s="68" customFormat="1" ht="30" customHeight="1" x14ac:dyDescent="0.25">
      <c r="A73" s="67">
        <v>6</v>
      </c>
      <c r="B73" s="109" t="s">
        <v>92</v>
      </c>
      <c r="C73" s="109"/>
      <c r="D73" s="109"/>
      <c r="E73" s="109"/>
      <c r="F73" s="109"/>
      <c r="G73" s="109"/>
      <c r="H73" s="109"/>
      <c r="I73" s="109"/>
      <c r="J73" s="109"/>
    </row>
    <row r="74" spans="1:10" s="72" customFormat="1" ht="54.95" customHeight="1" x14ac:dyDescent="0.25">
      <c r="A74" s="65"/>
      <c r="C74" s="101" t="s">
        <v>93</v>
      </c>
      <c r="D74" s="101"/>
      <c r="E74" s="101"/>
      <c r="F74" s="101"/>
      <c r="G74" s="101"/>
      <c r="H74" s="101"/>
      <c r="I74" s="101"/>
      <c r="J74" s="101"/>
    </row>
    <row r="75" spans="1:10" s="68" customFormat="1" x14ac:dyDescent="0.25">
      <c r="A75" s="67"/>
    </row>
    <row r="76" spans="1:10" s="68" customFormat="1" x14ac:dyDescent="0.25">
      <c r="A76" s="67"/>
    </row>
    <row r="77" spans="1:10" s="68" customFormat="1" x14ac:dyDescent="0.25">
      <c r="A77" s="67"/>
    </row>
    <row r="78" spans="1:10" s="68" customFormat="1" x14ac:dyDescent="0.25">
      <c r="A78" s="67"/>
    </row>
    <row r="79" spans="1:10" s="68" customFormat="1" x14ac:dyDescent="0.25">
      <c r="A79" s="67"/>
    </row>
    <row r="80" spans="1:10" s="68" customFormat="1" x14ac:dyDescent="0.25">
      <c r="A80" s="67"/>
    </row>
    <row r="81" spans="1:1" s="68" customFormat="1" x14ac:dyDescent="0.25">
      <c r="A81" s="67"/>
    </row>
    <row r="82" spans="1:1" s="68" customFormat="1" x14ac:dyDescent="0.25">
      <c r="A82" s="67"/>
    </row>
    <row r="83" spans="1:1" s="68" customFormat="1" x14ac:dyDescent="0.25">
      <c r="A83" s="67"/>
    </row>
    <row r="84" spans="1:1" s="68" customFormat="1" x14ac:dyDescent="0.25">
      <c r="A84" s="67"/>
    </row>
    <row r="85" spans="1:1" s="68" customFormat="1" x14ac:dyDescent="0.25">
      <c r="A85" s="67"/>
    </row>
    <row r="86" spans="1:1" s="68" customFormat="1" x14ac:dyDescent="0.25">
      <c r="A86" s="67"/>
    </row>
    <row r="87" spans="1:1" s="68" customFormat="1" x14ac:dyDescent="0.25">
      <c r="A87" s="67"/>
    </row>
    <row r="88" spans="1:1" s="68" customFormat="1" x14ac:dyDescent="0.25">
      <c r="A88" s="67"/>
    </row>
    <row r="89" spans="1:1" s="68" customFormat="1" x14ac:dyDescent="0.25">
      <c r="A89" s="67"/>
    </row>
    <row r="90" spans="1:1" s="68" customFormat="1" x14ac:dyDescent="0.25">
      <c r="A90" s="67"/>
    </row>
    <row r="91" spans="1:1" s="68" customFormat="1" x14ac:dyDescent="0.25">
      <c r="A91" s="67"/>
    </row>
    <row r="92" spans="1:1" s="68" customFormat="1" x14ac:dyDescent="0.25">
      <c r="A92" s="67"/>
    </row>
    <row r="93" spans="1:1" s="68" customFormat="1" x14ac:dyDescent="0.25">
      <c r="A93" s="67"/>
    </row>
    <row r="94" spans="1:1" s="68" customFormat="1" x14ac:dyDescent="0.25">
      <c r="A94" s="67"/>
    </row>
    <row r="95" spans="1:1" s="68" customFormat="1" x14ac:dyDescent="0.25">
      <c r="A95" s="67"/>
    </row>
    <row r="96" spans="1:1" s="68" customFormat="1" x14ac:dyDescent="0.25">
      <c r="A96" s="67"/>
    </row>
    <row r="97" spans="1:11" s="68" customFormat="1" x14ac:dyDescent="0.25">
      <c r="A97" s="67"/>
    </row>
    <row r="98" spans="1:11" s="68" customFormat="1" x14ac:dyDescent="0.25">
      <c r="A98" s="67"/>
    </row>
    <row r="99" spans="1:11" s="68" customFormat="1" x14ac:dyDescent="0.25">
      <c r="A99" s="67"/>
    </row>
    <row r="100" spans="1:11" s="68" customFormat="1" x14ac:dyDescent="0.25">
      <c r="A100" s="67"/>
    </row>
    <row r="101" spans="1:11" s="68" customFormat="1" x14ac:dyDescent="0.25">
      <c r="A101" s="67"/>
    </row>
    <row r="102" spans="1:11" s="68" customFormat="1" ht="60" customHeight="1" x14ac:dyDescent="0.25">
      <c r="A102" s="67"/>
      <c r="B102" s="67"/>
      <c r="C102" s="110" t="s">
        <v>95</v>
      </c>
      <c r="D102" s="110"/>
      <c r="E102" s="110"/>
      <c r="F102" s="110"/>
      <c r="G102" s="110"/>
      <c r="H102" s="110"/>
      <c r="I102" s="110"/>
      <c r="J102" s="110"/>
      <c r="K102" s="73"/>
    </row>
    <row r="103" spans="1:11" s="68" customFormat="1" x14ac:dyDescent="0.25">
      <c r="A103" s="67"/>
      <c r="B103" s="67"/>
    </row>
    <row r="104" spans="1:11" s="68" customFormat="1" x14ac:dyDescent="0.25">
      <c r="A104" s="67"/>
      <c r="B104" s="67"/>
    </row>
    <row r="105" spans="1:11" s="68" customFormat="1" x14ac:dyDescent="0.25">
      <c r="A105" s="67"/>
      <c r="B105" s="67"/>
    </row>
    <row r="106" spans="1:11" s="68" customFormat="1" x14ac:dyDescent="0.25">
      <c r="A106" s="67"/>
      <c r="B106" s="67"/>
    </row>
    <row r="107" spans="1:11" s="68" customFormat="1" x14ac:dyDescent="0.25">
      <c r="A107" s="67"/>
      <c r="B107" s="67"/>
    </row>
    <row r="108" spans="1:11" s="68" customFormat="1" x14ac:dyDescent="0.25">
      <c r="A108" s="67"/>
      <c r="B108" s="67"/>
    </row>
    <row r="109" spans="1:11" s="68" customFormat="1" x14ac:dyDescent="0.25">
      <c r="A109" s="67"/>
      <c r="B109" s="67"/>
    </row>
    <row r="110" spans="1:11" s="68" customFormat="1" x14ac:dyDescent="0.25">
      <c r="A110" s="67"/>
      <c r="B110" s="67"/>
    </row>
    <row r="111" spans="1:11" s="68" customFormat="1" x14ac:dyDescent="0.25">
      <c r="A111" s="67"/>
      <c r="B111" s="67"/>
    </row>
    <row r="112" spans="1:11" s="68" customFormat="1" x14ac:dyDescent="0.25">
      <c r="A112" s="67"/>
      <c r="B112" s="67"/>
    </row>
    <row r="113" spans="1:10" s="68" customFormat="1" x14ac:dyDescent="0.25">
      <c r="A113" s="67"/>
      <c r="B113" s="67"/>
    </row>
    <row r="114" spans="1:10" s="68" customFormat="1" x14ac:dyDescent="0.25">
      <c r="A114" s="67"/>
      <c r="B114" s="67"/>
    </row>
    <row r="115" spans="1:10" s="68" customFormat="1" x14ac:dyDescent="0.25">
      <c r="A115" s="67"/>
      <c r="B115" s="67"/>
    </row>
    <row r="116" spans="1:10" s="68" customFormat="1" x14ac:dyDescent="0.25">
      <c r="A116" s="67"/>
      <c r="B116" s="67"/>
    </row>
    <row r="117" spans="1:10" s="68" customFormat="1" x14ac:dyDescent="0.25">
      <c r="A117" s="67"/>
      <c r="B117" s="67"/>
    </row>
    <row r="118" spans="1:10" s="68" customFormat="1" x14ac:dyDescent="0.25">
      <c r="A118" s="67"/>
      <c r="B118" s="67"/>
    </row>
    <row r="119" spans="1:10" s="68" customFormat="1" x14ac:dyDescent="0.25">
      <c r="A119" s="67"/>
      <c r="B119" s="67"/>
    </row>
    <row r="120" spans="1:10" s="68" customFormat="1" x14ac:dyDescent="0.25">
      <c r="A120" s="67"/>
      <c r="B120" s="67"/>
    </row>
    <row r="121" spans="1:10" s="68" customFormat="1" x14ac:dyDescent="0.25">
      <c r="A121" s="67"/>
      <c r="B121" s="67"/>
    </row>
    <row r="122" spans="1:10" s="68" customFormat="1" x14ac:dyDescent="0.25">
      <c r="A122" s="67"/>
      <c r="B122" s="67"/>
    </row>
    <row r="123" spans="1:10" s="68" customFormat="1" x14ac:dyDescent="0.25">
      <c r="A123" s="67"/>
      <c r="B123" s="67"/>
    </row>
    <row r="124" spans="1:10" s="68" customFormat="1" x14ac:dyDescent="0.25">
      <c r="A124" s="67"/>
      <c r="B124" s="67"/>
    </row>
    <row r="125" spans="1:10" s="68" customFormat="1" x14ac:dyDescent="0.25">
      <c r="A125" s="67"/>
      <c r="B125" s="67"/>
    </row>
    <row r="126" spans="1:10" s="68" customFormat="1" x14ac:dyDescent="0.25">
      <c r="A126" s="67"/>
    </row>
    <row r="127" spans="1:10" s="68" customFormat="1" x14ac:dyDescent="0.25">
      <c r="A127" s="67"/>
    </row>
    <row r="128" spans="1:10" s="68" customFormat="1" x14ac:dyDescent="0.25">
      <c r="A128" s="67"/>
      <c r="B128" s="72"/>
      <c r="C128" s="72"/>
      <c r="D128" s="72"/>
      <c r="E128" s="72"/>
      <c r="F128" s="72"/>
      <c r="G128" s="72"/>
      <c r="H128" s="72"/>
      <c r="I128" s="72"/>
      <c r="J128" s="72"/>
    </row>
    <row r="129" spans="1:11" s="72" customFormat="1" ht="39.950000000000003" customHeight="1" x14ac:dyDescent="0.25">
      <c r="A129" s="65"/>
      <c r="B129" s="101"/>
      <c r="C129" s="101"/>
      <c r="D129" s="101"/>
      <c r="E129" s="101"/>
      <c r="F129" s="101"/>
      <c r="G129" s="101"/>
      <c r="H129" s="101"/>
      <c r="I129" s="101"/>
      <c r="J129" s="101"/>
      <c r="K129" s="101"/>
    </row>
  </sheetData>
  <sheetProtection sheet="1" objects="1" scenarios="1"/>
  <mergeCells count="45">
    <mergeCell ref="B129:K129"/>
    <mergeCell ref="A1:J1"/>
    <mergeCell ref="A2:J2"/>
    <mergeCell ref="D71:E71"/>
    <mergeCell ref="F71:I71"/>
    <mergeCell ref="B73:J73"/>
    <mergeCell ref="C74:J74"/>
    <mergeCell ref="C102:J102"/>
    <mergeCell ref="F68:I68"/>
    <mergeCell ref="D69:E69"/>
    <mergeCell ref="F69:I69"/>
    <mergeCell ref="D70:E70"/>
    <mergeCell ref="F70:I70"/>
    <mergeCell ref="B30:J30"/>
    <mergeCell ref="B60:J60"/>
    <mergeCell ref="B61:J61"/>
    <mergeCell ref="D65:E65"/>
    <mergeCell ref="F65:I65"/>
    <mergeCell ref="B67:J67"/>
    <mergeCell ref="C68:E68"/>
    <mergeCell ref="B29:J29"/>
    <mergeCell ref="C62:E62"/>
    <mergeCell ref="F62:I62"/>
    <mergeCell ref="D63:E63"/>
    <mergeCell ref="F63:I63"/>
    <mergeCell ref="D64:E64"/>
    <mergeCell ref="F64:I64"/>
    <mergeCell ref="A4:I4"/>
    <mergeCell ref="D8:J8"/>
    <mergeCell ref="D9:J9"/>
    <mergeCell ref="D10:J10"/>
    <mergeCell ref="D11:J11"/>
    <mergeCell ref="D12:J12"/>
    <mergeCell ref="D13:J13"/>
    <mergeCell ref="D14:J14"/>
    <mergeCell ref="D15:J15"/>
    <mergeCell ref="D21:J21"/>
    <mergeCell ref="D22:J22"/>
    <mergeCell ref="D23:J23"/>
    <mergeCell ref="D24:J24"/>
    <mergeCell ref="D16:J16"/>
    <mergeCell ref="D17:J17"/>
    <mergeCell ref="D18:J18"/>
    <mergeCell ref="D19:J19"/>
    <mergeCell ref="D20:J20"/>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57031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c r="E4" s="143"/>
      <c r="F4" s="143"/>
      <c r="G4" s="143"/>
      <c r="H4" s="143"/>
      <c r="I4" s="143"/>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46"/>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46"/>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4.855468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c r="E4" s="143"/>
      <c r="F4" s="143"/>
      <c r="G4" s="143"/>
      <c r="H4" s="143"/>
      <c r="I4" s="143"/>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80" zoomScaleNormal="80" workbookViewId="0">
      <selection activeCell="L13" sqref="L13"/>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4.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c r="E4" s="143"/>
      <c r="F4" s="143"/>
      <c r="G4" s="143"/>
      <c r="H4" s="143"/>
      <c r="I4" s="143"/>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F12:F13"/>
    <mergeCell ref="A30:I30"/>
    <mergeCell ref="A12:A13"/>
    <mergeCell ref="B12:B13"/>
    <mergeCell ref="C12:C13"/>
    <mergeCell ref="D12:D13"/>
    <mergeCell ref="E12:E13"/>
    <mergeCell ref="G12:J12"/>
    <mergeCell ref="D6:I6"/>
    <mergeCell ref="D7:I7"/>
    <mergeCell ref="D8:I8"/>
    <mergeCell ref="D4:I4"/>
    <mergeCell ref="A11:J11"/>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c r="E4" s="143"/>
      <c r="F4" s="143"/>
      <c r="G4" s="143"/>
      <c r="H4" s="143"/>
      <c r="I4" s="143"/>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F12:F13"/>
    <mergeCell ref="A30:I30"/>
    <mergeCell ref="A12:A13"/>
    <mergeCell ref="B12:B13"/>
    <mergeCell ref="C12:C13"/>
    <mergeCell ref="D12:D13"/>
    <mergeCell ref="E12:E13"/>
    <mergeCell ref="G12:J12"/>
    <mergeCell ref="D6:I6"/>
    <mergeCell ref="D7:I7"/>
    <mergeCell ref="D8:I8"/>
    <mergeCell ref="D4:I4"/>
    <mergeCell ref="A11:J11"/>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0"/>
  <sheetViews>
    <sheetView zoomScale="80" zoomScaleNormal="80" workbookViewId="0">
      <selection activeCell="K8" sqref="K8"/>
    </sheetView>
  </sheetViews>
  <sheetFormatPr baseColWidth="10" defaultColWidth="11.42578125" defaultRowHeight="15" x14ac:dyDescent="0.25"/>
  <cols>
    <col min="1" max="1" width="12" style="81" customWidth="1"/>
    <col min="2" max="6" width="13.7109375" style="81" customWidth="1"/>
    <col min="7" max="10" width="15.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54"/>
      <c r="E4" s="87"/>
      <c r="F4" s="87"/>
      <c r="G4" s="87"/>
      <c r="H4" s="87"/>
      <c r="I4" s="87"/>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8">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28"/>
  <sheetViews>
    <sheetView zoomScale="80" zoomScaleNormal="80" workbookViewId="0">
      <selection activeCell="L9" sqref="L9"/>
    </sheetView>
  </sheetViews>
  <sheetFormatPr baseColWidth="10" defaultColWidth="11.42578125" defaultRowHeight="15" x14ac:dyDescent="0.25"/>
  <cols>
    <col min="1" max="1" width="6.28515625" style="15" customWidth="1"/>
    <col min="2" max="2" width="23" style="15" customWidth="1"/>
    <col min="3" max="7" width="13.7109375" style="15" customWidth="1"/>
    <col min="8" max="8" width="17.5703125" style="15" customWidth="1"/>
    <col min="9" max="10" width="15.7109375" style="15" customWidth="1"/>
    <col min="11" max="11" width="24.85546875" style="15" customWidth="1"/>
    <col min="12" max="12" width="29" style="15" customWidth="1"/>
    <col min="13" max="13" width="12.42578125" style="15" bestFit="1" customWidth="1"/>
    <col min="14" max="16384" width="11.42578125" style="15"/>
  </cols>
  <sheetData>
    <row r="1" spans="1:12" ht="20.100000000000001" customHeight="1" x14ac:dyDescent="0.3">
      <c r="A1" s="147" t="s">
        <v>122</v>
      </c>
      <c r="B1" s="147"/>
      <c r="C1" s="147"/>
      <c r="D1" s="147"/>
      <c r="E1" s="147"/>
      <c r="F1" s="147"/>
      <c r="G1" s="147"/>
      <c r="H1" s="147"/>
      <c r="I1" s="147"/>
      <c r="J1" s="147"/>
    </row>
    <row r="2" spans="1:12" ht="20.100000000000001" customHeight="1" x14ac:dyDescent="0.25">
      <c r="A2" s="14"/>
      <c r="B2" s="14"/>
      <c r="C2" s="14"/>
      <c r="D2" s="14"/>
      <c r="E2" s="14"/>
      <c r="F2" s="14"/>
      <c r="G2" s="14"/>
      <c r="H2" s="14"/>
      <c r="I2" s="14"/>
      <c r="J2" s="14"/>
    </row>
    <row r="3" spans="1:12" s="88" customFormat="1" ht="20.100000000000001" customHeight="1" x14ac:dyDescent="0.25">
      <c r="A3" s="153" t="s">
        <v>14</v>
      </c>
      <c r="B3" s="153"/>
      <c r="C3" s="154" t="str">
        <f>IF('4-Datos generales'!H11="","",'4-Datos generales'!H11)</f>
        <v>Imprenta Nacional</v>
      </c>
      <c r="D3" s="154"/>
      <c r="E3" s="154"/>
      <c r="F3" s="154"/>
      <c r="G3" s="154"/>
      <c r="H3" s="154"/>
      <c r="I3" s="154"/>
      <c r="J3" s="154"/>
    </row>
    <row r="4" spans="1:12" s="89" customFormat="1" ht="20.100000000000001" customHeight="1" x14ac:dyDescent="0.25">
      <c r="A4" s="150" t="s">
        <v>58</v>
      </c>
      <c r="B4" s="150"/>
      <c r="C4" s="151"/>
      <c r="D4" s="151"/>
      <c r="E4" s="151"/>
      <c r="F4" s="151"/>
      <c r="G4" s="151"/>
      <c r="H4" s="151"/>
      <c r="I4" s="151"/>
      <c r="J4" s="151"/>
    </row>
    <row r="5" spans="1:12" ht="20.100000000000001" customHeight="1" x14ac:dyDescent="0.25"/>
    <row r="6" spans="1:12" s="20" customFormat="1" ht="20.100000000000001" customHeight="1" x14ac:dyDescent="0.25">
      <c r="A6" s="155" t="s">
        <v>41</v>
      </c>
      <c r="B6" s="155"/>
      <c r="C6" s="155"/>
      <c r="D6" s="155"/>
      <c r="E6" s="155"/>
      <c r="F6" s="155"/>
      <c r="G6" s="155"/>
      <c r="H6" s="155"/>
      <c r="I6" s="155"/>
      <c r="J6" s="155"/>
      <c r="K6" s="155"/>
      <c r="L6" s="155"/>
    </row>
    <row r="7" spans="1:12" s="20" customFormat="1" ht="20.100000000000001" customHeight="1" x14ac:dyDescent="0.25">
      <c r="A7" s="152" t="s">
        <v>18</v>
      </c>
      <c r="B7" s="140" t="s">
        <v>16</v>
      </c>
      <c r="C7" s="140" t="s">
        <v>124</v>
      </c>
      <c r="D7" s="140" t="s">
        <v>125</v>
      </c>
      <c r="E7" s="140" t="s">
        <v>126</v>
      </c>
      <c r="F7" s="140" t="s">
        <v>99</v>
      </c>
      <c r="G7" s="140" t="s">
        <v>33</v>
      </c>
      <c r="H7" s="140" t="s">
        <v>17</v>
      </c>
      <c r="I7" s="140"/>
      <c r="J7" s="140"/>
      <c r="K7" s="140"/>
      <c r="L7" s="140"/>
    </row>
    <row r="8" spans="1:12" s="20" customFormat="1" ht="92.25" customHeight="1" x14ac:dyDescent="0.25">
      <c r="A8" s="152"/>
      <c r="B8" s="140"/>
      <c r="C8" s="140"/>
      <c r="D8" s="140"/>
      <c r="E8" s="140"/>
      <c r="F8" s="140"/>
      <c r="G8" s="140"/>
      <c r="H8" s="93" t="s">
        <v>118</v>
      </c>
      <c r="I8" s="93" t="s">
        <v>119</v>
      </c>
      <c r="J8" s="93" t="s">
        <v>120</v>
      </c>
      <c r="K8" s="93" t="s">
        <v>121</v>
      </c>
      <c r="L8" s="98" t="s">
        <v>129</v>
      </c>
    </row>
    <row r="9" spans="1:12" s="20" customFormat="1" ht="20.100000000000001" customHeight="1" x14ac:dyDescent="0.25">
      <c r="A9" s="16">
        <v>1</v>
      </c>
      <c r="B9" s="17" t="str">
        <f>IF('5-Edificio 1'!D$4="","",'5-Edificio 1'!D$4)</f>
        <v>Planificación</v>
      </c>
      <c r="C9" s="18">
        <f>'5-Edificio 1'!B27</f>
        <v>36055.800000000003</v>
      </c>
      <c r="D9" s="18">
        <f>'5-Edificio 1'!C26</f>
        <v>535.67999999999995</v>
      </c>
      <c r="E9" s="46">
        <f>'5-Edificio 1'!D27</f>
        <v>5990789</v>
      </c>
      <c r="F9" s="49">
        <f>'5-Edificio 1'!E27</f>
        <v>180</v>
      </c>
      <c r="G9" s="49">
        <f>'5-Edificio 1'!F27</f>
        <v>8500</v>
      </c>
      <c r="H9" s="18">
        <f>'5-Edificio 1'!G27</f>
        <v>200.31</v>
      </c>
      <c r="I9" s="18">
        <f>'5-Edificio 1'!H27</f>
        <v>4.2418588235294106</v>
      </c>
      <c r="J9" s="18">
        <f>'5-Edificio 1'!I27</f>
        <v>2008.3080600000001</v>
      </c>
      <c r="K9" s="90">
        <f>IF(H9="","",H9*'3-Factor de emisión'!$C$4)</f>
        <v>11.157266999999999</v>
      </c>
      <c r="L9" s="90">
        <f>IF(K9="","",K9/1000)</f>
        <v>1.1157266999999998E-2</v>
      </c>
    </row>
    <row r="10" spans="1:12" s="20" customFormat="1" ht="20.100000000000001" customHeight="1" x14ac:dyDescent="0.25">
      <c r="A10" s="16">
        <v>2</v>
      </c>
      <c r="B10" s="17" t="str">
        <f>IF('6-Edificio 2'!D$4="","",'6-Edificio 2'!D$4)</f>
        <v/>
      </c>
      <c r="C10" s="18" t="str">
        <f>'6-Edificio 2'!B27</f>
        <v/>
      </c>
      <c r="D10" s="18" t="str">
        <f>'6-Edificio 2'!C26</f>
        <v/>
      </c>
      <c r="E10" s="46" t="str">
        <f>'6-Edificio 2'!D27</f>
        <v/>
      </c>
      <c r="F10" s="49" t="str">
        <f>'6-Edificio 2'!E27</f>
        <v/>
      </c>
      <c r="G10" s="49" t="str">
        <f>'6-Edificio 2'!F27</f>
        <v/>
      </c>
      <c r="H10" s="18" t="str">
        <f>'6-Edificio 2'!G27</f>
        <v/>
      </c>
      <c r="I10" s="18" t="str">
        <f>'6-Edificio 2'!H27</f>
        <v/>
      </c>
      <c r="J10" s="18" t="str">
        <f>'6-Edificio 2'!I27</f>
        <v/>
      </c>
      <c r="K10" s="90" t="str">
        <f>IF(H10="","",H10*'3-Factor de emisión'!$C$4)</f>
        <v/>
      </c>
      <c r="L10" s="90" t="str">
        <f t="shared" ref="L10:L18" si="0">IF(K10="","",K10/1000)</f>
        <v/>
      </c>
    </row>
    <row r="11" spans="1:12" s="20" customFormat="1" ht="20.100000000000001" customHeight="1" x14ac:dyDescent="0.25">
      <c r="A11" s="16">
        <v>3</v>
      </c>
      <c r="B11" s="17" t="str">
        <f>IF('7-Edificio 3'!D$4="","",'7-Edificio 3'!D$4)</f>
        <v/>
      </c>
      <c r="C11" s="18" t="str">
        <f>'7-Edificio 3'!B27</f>
        <v/>
      </c>
      <c r="D11" s="18" t="str">
        <f>'7-Edificio 3'!C26</f>
        <v/>
      </c>
      <c r="E11" s="46" t="str">
        <f>'7-Edificio 3'!D27</f>
        <v/>
      </c>
      <c r="F11" s="49" t="str">
        <f>'7-Edificio 3'!E27</f>
        <v/>
      </c>
      <c r="G11" s="49" t="str">
        <f>'7-Edificio 3'!F27</f>
        <v/>
      </c>
      <c r="H11" s="18" t="str">
        <f>'7-Edificio 3'!G27</f>
        <v/>
      </c>
      <c r="I11" s="18" t="str">
        <f>'7-Edificio 3'!H27</f>
        <v/>
      </c>
      <c r="J11" s="18" t="str">
        <f>'7-Edificio 3'!I27</f>
        <v/>
      </c>
      <c r="K11" s="90" t="str">
        <f>IF(H11="","",H11*'3-Factor de emisión'!$C$4)</f>
        <v/>
      </c>
      <c r="L11" s="90" t="str">
        <f t="shared" si="0"/>
        <v/>
      </c>
    </row>
    <row r="12" spans="1:12" s="20" customFormat="1" ht="20.100000000000001" customHeight="1" x14ac:dyDescent="0.25">
      <c r="A12" s="16">
        <v>4</v>
      </c>
      <c r="B12" s="17" t="str">
        <f>IF('8-Edificio 4'!D$4="","",'8-Edificio 4'!D$4)</f>
        <v/>
      </c>
      <c r="C12" s="18" t="str">
        <f>'8-Edificio 4'!B27</f>
        <v/>
      </c>
      <c r="D12" s="18" t="str">
        <f>'8-Edificio 4'!C26</f>
        <v/>
      </c>
      <c r="E12" s="46" t="str">
        <f>'8-Edificio 4'!D27</f>
        <v/>
      </c>
      <c r="F12" s="49" t="str">
        <f>'8-Edificio 4'!E27</f>
        <v/>
      </c>
      <c r="G12" s="49" t="str">
        <f>'8-Edificio 4'!F27</f>
        <v/>
      </c>
      <c r="H12" s="18" t="str">
        <f>'8-Edificio 4'!G27</f>
        <v/>
      </c>
      <c r="I12" s="18" t="str">
        <f>'8-Edificio 4'!H27</f>
        <v/>
      </c>
      <c r="J12" s="18" t="str">
        <f>'8-Edificio 4'!I27</f>
        <v/>
      </c>
      <c r="K12" s="90" t="str">
        <f>IF(H12="","",H12*'3-Factor de emisión'!$C$4)</f>
        <v/>
      </c>
      <c r="L12" s="90" t="str">
        <f t="shared" si="0"/>
        <v/>
      </c>
    </row>
    <row r="13" spans="1:12" s="20" customFormat="1" ht="20.100000000000001" customHeight="1" x14ac:dyDescent="0.25">
      <c r="A13" s="16">
        <v>5</v>
      </c>
      <c r="B13" s="17" t="str">
        <f>IF('9-Edificio 5'!D$4="","",'9-Edificio 5'!D$4)</f>
        <v/>
      </c>
      <c r="C13" s="18" t="str">
        <f>'9-Edificio 5'!B27</f>
        <v/>
      </c>
      <c r="D13" s="18" t="str">
        <f>'9-Edificio 5'!C26</f>
        <v/>
      </c>
      <c r="E13" s="46" t="str">
        <f>'9-Edificio 5'!D27</f>
        <v/>
      </c>
      <c r="F13" s="49" t="str">
        <f>'9-Edificio 5'!E27</f>
        <v/>
      </c>
      <c r="G13" s="49" t="str">
        <f>'9-Edificio 5'!F27</f>
        <v/>
      </c>
      <c r="H13" s="18" t="str">
        <f>'9-Edificio 5'!G27</f>
        <v/>
      </c>
      <c r="I13" s="18" t="str">
        <f>'9-Edificio 5'!H27</f>
        <v/>
      </c>
      <c r="J13" s="18" t="str">
        <f>'9-Edificio 5'!I27</f>
        <v/>
      </c>
      <c r="K13" s="90" t="str">
        <f>IF(H13="","",H13*'3-Factor de emisión'!$C$4)</f>
        <v/>
      </c>
      <c r="L13" s="90" t="str">
        <f t="shared" si="0"/>
        <v/>
      </c>
    </row>
    <row r="14" spans="1:12" s="20" customFormat="1" ht="20.100000000000001" customHeight="1" x14ac:dyDescent="0.25">
      <c r="A14" s="16">
        <v>6</v>
      </c>
      <c r="B14" s="17" t="str">
        <f>IF('10-edificio 6'!D$4="","",'10-edificio 6'!D$4)</f>
        <v/>
      </c>
      <c r="C14" s="18" t="str">
        <f>'10-edificio 6'!B27</f>
        <v/>
      </c>
      <c r="D14" s="18" t="str">
        <f>'10-edificio 6'!C26</f>
        <v/>
      </c>
      <c r="E14" s="46" t="str">
        <f>'10-edificio 6'!D27</f>
        <v/>
      </c>
      <c r="F14" s="49" t="str">
        <f>'10-edificio 6'!E27</f>
        <v/>
      </c>
      <c r="G14" s="49" t="str">
        <f>'10-edificio 6'!F27</f>
        <v/>
      </c>
      <c r="H14" s="18" t="str">
        <f>'10-edificio 6'!G27</f>
        <v/>
      </c>
      <c r="I14" s="18" t="str">
        <f>'10-edificio 6'!H27</f>
        <v/>
      </c>
      <c r="J14" s="18" t="str">
        <f>'10-edificio 6'!I27</f>
        <v/>
      </c>
      <c r="K14" s="90" t="str">
        <f>IF(H14="","",H14*'3-Factor de emisión'!$C$4)</f>
        <v/>
      </c>
      <c r="L14" s="90" t="str">
        <f t="shared" si="0"/>
        <v/>
      </c>
    </row>
    <row r="15" spans="1:12" s="20" customFormat="1" ht="20.100000000000001" customHeight="1" x14ac:dyDescent="0.25">
      <c r="A15" s="16">
        <v>7</v>
      </c>
      <c r="B15" s="17" t="str">
        <f>IF('11-Edificio 7'!D$4="","",'11-Edificio 7'!D$4)</f>
        <v/>
      </c>
      <c r="C15" s="18" t="str">
        <f>'11-Edificio 7'!B27</f>
        <v/>
      </c>
      <c r="D15" s="18" t="str">
        <f>'11-Edificio 7'!C26</f>
        <v/>
      </c>
      <c r="E15" s="46" t="str">
        <f>'11-Edificio 7'!D27</f>
        <v/>
      </c>
      <c r="F15" s="49" t="str">
        <f>'11-Edificio 7'!E27</f>
        <v/>
      </c>
      <c r="G15" s="49" t="str">
        <f>'11-Edificio 7'!F27</f>
        <v/>
      </c>
      <c r="H15" s="18" t="str">
        <f>'11-Edificio 7'!G27</f>
        <v/>
      </c>
      <c r="I15" s="18" t="str">
        <f>'11-Edificio 7'!H27</f>
        <v/>
      </c>
      <c r="J15" s="18" t="str">
        <f>'11-Edificio 7'!I27</f>
        <v/>
      </c>
      <c r="K15" s="90" t="str">
        <f>IF(H15="","",H15*'3-Factor de emisión'!$C$4)</f>
        <v/>
      </c>
      <c r="L15" s="90" t="str">
        <f t="shared" si="0"/>
        <v/>
      </c>
    </row>
    <row r="16" spans="1:12" s="20" customFormat="1" ht="20.100000000000001" customHeight="1" x14ac:dyDescent="0.25">
      <c r="A16" s="16">
        <v>8</v>
      </c>
      <c r="B16" s="17" t="str">
        <f>IF('12-Edificio 8'!D$4="","",'12-Edificio 8'!D$4)</f>
        <v/>
      </c>
      <c r="C16" s="18" t="str">
        <f>'12-Edificio 8'!B27</f>
        <v/>
      </c>
      <c r="D16" s="18" t="str">
        <f>'12-Edificio 8'!C26</f>
        <v/>
      </c>
      <c r="E16" s="46" t="str">
        <f>'12-Edificio 8'!D27</f>
        <v/>
      </c>
      <c r="F16" s="49" t="str">
        <f>'12-Edificio 8'!E27</f>
        <v/>
      </c>
      <c r="G16" s="49" t="str">
        <f>'12-Edificio 8'!F27</f>
        <v/>
      </c>
      <c r="H16" s="18" t="str">
        <f>'12-Edificio 8'!G27</f>
        <v/>
      </c>
      <c r="I16" s="18" t="str">
        <f>'12-Edificio 8'!H27</f>
        <v/>
      </c>
      <c r="J16" s="18" t="str">
        <f>'12-Edificio 8'!I27</f>
        <v/>
      </c>
      <c r="K16" s="90" t="str">
        <f>IF(H16="","",H16*'3-Factor de emisión'!$C$4)</f>
        <v/>
      </c>
      <c r="L16" s="90" t="str">
        <f t="shared" si="0"/>
        <v/>
      </c>
    </row>
    <row r="17" spans="1:12" s="20" customFormat="1" ht="20.100000000000001" customHeight="1" x14ac:dyDescent="0.25">
      <c r="A17" s="16">
        <v>9</v>
      </c>
      <c r="B17" s="17" t="str">
        <f>IF('13-Edificio 9'!D$4="","",'13-Edificio 9'!D$4)</f>
        <v/>
      </c>
      <c r="C17" s="18" t="str">
        <f>'13-Edificio 9'!B27</f>
        <v/>
      </c>
      <c r="D17" s="18" t="str">
        <f>'13-Edificio 9'!C26</f>
        <v/>
      </c>
      <c r="E17" s="46" t="str">
        <f>'13-Edificio 9'!D27</f>
        <v/>
      </c>
      <c r="F17" s="49" t="str">
        <f>'13-Edificio 9'!E27</f>
        <v/>
      </c>
      <c r="G17" s="49" t="str">
        <f>'13-Edificio 9'!F27</f>
        <v/>
      </c>
      <c r="H17" s="18" t="str">
        <f>'13-Edificio 9'!G27</f>
        <v/>
      </c>
      <c r="I17" s="18" t="str">
        <f>'13-Edificio 9'!H27</f>
        <v/>
      </c>
      <c r="J17" s="18" t="str">
        <f>'13-Edificio 9'!I27</f>
        <v/>
      </c>
      <c r="K17" s="90" t="str">
        <f>IF(H17="","",H17*'3-Factor de emisión'!$C$4)</f>
        <v/>
      </c>
      <c r="L17" s="90" t="str">
        <f t="shared" si="0"/>
        <v/>
      </c>
    </row>
    <row r="18" spans="1:12" s="20" customFormat="1" ht="20.100000000000001" customHeight="1" x14ac:dyDescent="0.25">
      <c r="A18" s="16">
        <v>10</v>
      </c>
      <c r="B18" s="17" t="str">
        <f>IF('14-Edificio 10'!D$4="","",'14-Edificio 10'!D$4)</f>
        <v/>
      </c>
      <c r="C18" s="18" t="str">
        <f>'14-Edificio 10'!B27</f>
        <v/>
      </c>
      <c r="D18" s="18" t="str">
        <f>'14-Edificio 10'!C26</f>
        <v/>
      </c>
      <c r="E18" s="46" t="str">
        <f>'14-Edificio 10'!D27</f>
        <v/>
      </c>
      <c r="F18" s="49" t="str">
        <f>'14-Edificio 10'!E27</f>
        <v/>
      </c>
      <c r="G18" s="49" t="str">
        <f>'14-Edificio 10'!F27</f>
        <v/>
      </c>
      <c r="H18" s="18" t="str">
        <f>'14-Edificio 10'!G27</f>
        <v/>
      </c>
      <c r="I18" s="18" t="str">
        <f>'14-Edificio 10'!H27</f>
        <v/>
      </c>
      <c r="J18" s="18" t="str">
        <f>'14-Edificio 10'!I27</f>
        <v/>
      </c>
      <c r="K18" s="90" t="str">
        <f>IF(H18="","",H18*'3-Factor de emisión'!$C$4)</f>
        <v/>
      </c>
      <c r="L18" s="90" t="str">
        <f t="shared" si="0"/>
        <v/>
      </c>
    </row>
    <row r="19" spans="1:12" s="20" customFormat="1" ht="20.100000000000001" customHeight="1" x14ac:dyDescent="0.25">
      <c r="A19" s="152" t="s">
        <v>116</v>
      </c>
      <c r="B19" s="152"/>
      <c r="C19" s="19">
        <f>IF(SUM(C9:C18)=0,"",SUM(C9:C18))</f>
        <v>36055.800000000003</v>
      </c>
      <c r="D19" s="19">
        <f>IF(MAX(D9:D18)=0,"",MAX(D9:D18))</f>
        <v>535.67999999999995</v>
      </c>
      <c r="E19" s="47">
        <f t="shared" ref="E19:J19" si="1">IF(SUM(E9:E18)=0,"",SUM(E9:E18))</f>
        <v>5990789</v>
      </c>
      <c r="F19" s="19">
        <f>IF(SUM(F9:F18)=0,"",SUM(F9:F18))</f>
        <v>180</v>
      </c>
      <c r="G19" s="19">
        <f>IF(SUM(G9:G18)=0,"",SUM(G9:G18))</f>
        <v>8500</v>
      </c>
      <c r="H19" s="19" t="s">
        <v>101</v>
      </c>
      <c r="I19" s="19" t="s">
        <v>101</v>
      </c>
      <c r="J19" s="19">
        <f t="shared" si="1"/>
        <v>2008.3080600000001</v>
      </c>
      <c r="K19" s="19">
        <f>SUM(K9:K18)</f>
        <v>11.157266999999999</v>
      </c>
      <c r="L19" s="19">
        <f>SUM(L9:L18)</f>
        <v>1.1157266999999998E-2</v>
      </c>
    </row>
    <row r="20" spans="1:12" s="20" customFormat="1" ht="20.100000000000001" customHeight="1" x14ac:dyDescent="0.25">
      <c r="A20" s="148" t="s">
        <v>23</v>
      </c>
      <c r="B20" s="149"/>
      <c r="C20" s="19" t="s">
        <v>101</v>
      </c>
      <c r="D20" s="19" t="s">
        <v>101</v>
      </c>
      <c r="E20" s="19" t="s">
        <v>101</v>
      </c>
      <c r="F20" s="19" t="s">
        <v>101</v>
      </c>
      <c r="G20" s="19" t="s">
        <v>101</v>
      </c>
      <c r="H20" s="19">
        <f>C19/F19</f>
        <v>200.31</v>
      </c>
      <c r="I20" s="19">
        <f>C19/G19</f>
        <v>4.2418588235294123</v>
      </c>
      <c r="J20" s="19" t="s">
        <v>101</v>
      </c>
      <c r="K20" s="19">
        <f>J19/F19</f>
        <v>11.157267000000001</v>
      </c>
      <c r="L20" s="99">
        <f>K19/G19</f>
        <v>1.3126196470588235E-3</v>
      </c>
    </row>
    <row r="21" spans="1:12" s="20" customFormat="1" ht="20.100000000000001" customHeight="1" x14ac:dyDescent="0.25"/>
    <row r="22" spans="1:12" s="20" customFormat="1" ht="20.100000000000001" customHeight="1" x14ac:dyDescent="0.25"/>
    <row r="23" spans="1:12" s="20" customFormat="1" ht="20.100000000000001" customHeight="1" x14ac:dyDescent="0.25"/>
    <row r="25" spans="1:12" ht="18.75" x14ac:dyDescent="0.25">
      <c r="A25" s="137" t="s">
        <v>123</v>
      </c>
      <c r="B25" s="137"/>
      <c r="C25" s="137"/>
      <c r="D25" s="137"/>
      <c r="E25" s="137"/>
      <c r="F25" s="137"/>
      <c r="G25" s="137"/>
      <c r="H25" s="137"/>
      <c r="I25" s="137"/>
      <c r="J25" s="137"/>
      <c r="K25" s="91"/>
    </row>
    <row r="26" spans="1:12" ht="18.75" x14ac:dyDescent="0.25">
      <c r="A26" s="55"/>
      <c r="B26" s="55"/>
      <c r="C26" s="55"/>
      <c r="D26" s="55"/>
      <c r="E26" s="55"/>
      <c r="F26" s="55"/>
      <c r="G26" s="55"/>
      <c r="H26" s="55"/>
      <c r="I26" s="55"/>
      <c r="J26" s="55"/>
      <c r="K26" s="91"/>
    </row>
    <row r="28" spans="1:12" x14ac:dyDescent="0.25">
      <c r="A28" s="15" t="str">
        <f>IF('4-Datos generales'!H11="","",'4-Datos generales'!H11)</f>
        <v>Imprenta Nacional</v>
      </c>
    </row>
  </sheetData>
  <mergeCells count="17">
    <mergeCell ref="A25:J25"/>
    <mergeCell ref="C4:J4"/>
    <mergeCell ref="A7:A8"/>
    <mergeCell ref="A3:B3"/>
    <mergeCell ref="C3:J3"/>
    <mergeCell ref="A19:B19"/>
    <mergeCell ref="B7:B8"/>
    <mergeCell ref="C7:C8"/>
    <mergeCell ref="F7:F8"/>
    <mergeCell ref="G7:G8"/>
    <mergeCell ref="H7:L7"/>
    <mergeCell ref="A6:L6"/>
    <mergeCell ref="A1:J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57"/>
  <sheetViews>
    <sheetView zoomScale="80" zoomScaleNormal="80" workbookViewId="0">
      <selection activeCell="K9" sqref="K9"/>
    </sheetView>
  </sheetViews>
  <sheetFormatPr baseColWidth="10" defaultColWidth="11.42578125" defaultRowHeight="15" x14ac:dyDescent="0.25"/>
  <cols>
    <col min="1" max="1" width="25.28515625" style="23" customWidth="1"/>
    <col min="2" max="6" width="13.7109375" style="23" customWidth="1"/>
    <col min="7" max="9" width="15.7109375" style="23" customWidth="1"/>
    <col min="10" max="10" width="16.42578125" style="23" customWidth="1"/>
    <col min="11" max="11" width="20.7109375" style="23" customWidth="1"/>
    <col min="12" max="16384" width="11.42578125" style="23"/>
  </cols>
  <sheetData>
    <row r="1" spans="1:11" s="20" customFormat="1" ht="20.100000000000001" customHeight="1" x14ac:dyDescent="0.25">
      <c r="A1" s="156" t="s">
        <v>45</v>
      </c>
      <c r="B1" s="156"/>
      <c r="C1" s="156"/>
      <c r="D1" s="156"/>
      <c r="E1" s="156"/>
      <c r="F1" s="156"/>
      <c r="G1" s="156"/>
      <c r="H1" s="156"/>
      <c r="I1" s="156"/>
      <c r="J1" s="94"/>
    </row>
    <row r="2" spans="1:11" s="20" customFormat="1" ht="20.100000000000001" customHeight="1" x14ac:dyDescent="0.25">
      <c r="A2" s="21"/>
      <c r="B2" s="21"/>
      <c r="C2" s="21"/>
      <c r="D2" s="21"/>
      <c r="E2" s="21"/>
      <c r="F2" s="21"/>
      <c r="G2" s="21"/>
      <c r="H2" s="21"/>
      <c r="I2" s="21"/>
      <c r="J2" s="21"/>
    </row>
    <row r="3" spans="1:11" s="88" customFormat="1" ht="20.100000000000001" customHeight="1" x14ac:dyDescent="0.25">
      <c r="A3" s="26" t="s">
        <v>14</v>
      </c>
      <c r="B3" s="154" t="str">
        <f>IF('4-Datos generales'!H11="","",'4-Datos generales'!H11)</f>
        <v>Imprenta Nacional</v>
      </c>
      <c r="C3" s="154"/>
      <c r="D3" s="154"/>
      <c r="E3" s="154"/>
      <c r="F3" s="154"/>
      <c r="G3" s="154"/>
      <c r="H3" s="154"/>
      <c r="I3" s="154"/>
      <c r="J3" s="96"/>
    </row>
    <row r="4" spans="1:11" s="89" customFormat="1" ht="20.100000000000001" customHeight="1" x14ac:dyDescent="0.25">
      <c r="A4" s="58" t="s">
        <v>58</v>
      </c>
      <c r="B4" s="151"/>
      <c r="C4" s="151"/>
      <c r="D4" s="151"/>
      <c r="E4" s="151"/>
      <c r="F4" s="151"/>
      <c r="G4" s="151"/>
      <c r="H4" s="151"/>
      <c r="I4" s="151"/>
      <c r="J4" s="97"/>
    </row>
    <row r="5" spans="1:11" s="20" customFormat="1" ht="20.100000000000001" customHeight="1" x14ac:dyDescent="0.25">
      <c r="A5" s="21"/>
      <c r="B5" s="21"/>
      <c r="C5" s="21"/>
      <c r="D5" s="22"/>
      <c r="E5" s="22"/>
      <c r="F5" s="22"/>
      <c r="G5" s="22"/>
      <c r="H5" s="22"/>
      <c r="I5" s="22"/>
      <c r="J5" s="22"/>
    </row>
    <row r="6" spans="1:11" ht="20.100000000000001" customHeight="1" x14ac:dyDescent="0.25"/>
    <row r="7" spans="1:11" ht="20.100000000000001" customHeight="1" x14ac:dyDescent="0.25">
      <c r="A7" s="155" t="s">
        <v>41</v>
      </c>
      <c r="B7" s="155"/>
      <c r="C7" s="155"/>
      <c r="D7" s="155"/>
      <c r="E7" s="155"/>
      <c r="F7" s="155"/>
      <c r="G7" s="155"/>
      <c r="H7" s="155"/>
      <c r="I7" s="155"/>
      <c r="J7" s="155"/>
      <c r="K7" s="155"/>
    </row>
    <row r="8" spans="1:11" ht="20.100000000000001" customHeight="1" x14ac:dyDescent="0.25">
      <c r="A8" s="140" t="s">
        <v>0</v>
      </c>
      <c r="B8" s="140" t="s">
        <v>21</v>
      </c>
      <c r="C8" s="140" t="s">
        <v>25</v>
      </c>
      <c r="D8" s="140" t="s">
        <v>50</v>
      </c>
      <c r="E8" s="140" t="s">
        <v>99</v>
      </c>
      <c r="F8" s="140" t="s">
        <v>33</v>
      </c>
      <c r="G8" s="140" t="s">
        <v>17</v>
      </c>
      <c r="H8" s="140"/>
      <c r="I8" s="140"/>
      <c r="J8" s="140"/>
      <c r="K8" s="140"/>
    </row>
    <row r="9" spans="1:11" ht="84.95" customHeight="1" x14ac:dyDescent="0.25">
      <c r="A9" s="140"/>
      <c r="B9" s="140"/>
      <c r="C9" s="140"/>
      <c r="D9" s="140"/>
      <c r="E9" s="140"/>
      <c r="F9" s="140"/>
      <c r="G9" s="93" t="s">
        <v>57</v>
      </c>
      <c r="H9" s="93" t="s">
        <v>56</v>
      </c>
      <c r="I9" s="93" t="s">
        <v>115</v>
      </c>
      <c r="J9" s="93" t="s">
        <v>128</v>
      </c>
      <c r="K9" s="93" t="s">
        <v>117</v>
      </c>
    </row>
    <row r="10" spans="1:11" ht="20.100000000000001" customHeight="1" x14ac:dyDescent="0.25">
      <c r="A10" s="17" t="s">
        <v>19</v>
      </c>
      <c r="B10" s="34">
        <f>IF(SUM('5-Edificio 1'!B14+'6-Edificio 2'!B14+'7-Edificio 3'!B14+'8-Edificio 4'!B14+'9-Edificio 5'!B14+'10-edificio 6'!B14+'11-Edificio 7'!B14+'12-Edificio 8'!B14+'13-Edificio 9'!B14+'14-Edificio 10'!B14)=0," ",('5-Edificio 1'!B14+'6-Edificio 2'!B14+'7-Edificio 3'!B14+'8-Edificio 4'!B14+'9-Edificio 5'!B14+'10-edificio 6'!B14+'11-Edificio 7'!B14+'12-Edificio 8'!B14+'13-Edificio 9'!B14+'14-Edificio 10'!B14))</f>
        <v>32629</v>
      </c>
      <c r="C10" s="34">
        <f>IF(SUM('5-Edificio 1'!C14+'6-Edificio 2'!C14+'7-Edificio 3'!C14+'8-Edificio 4'!C14+'9-Edificio 5'!C14+'10-edificio 6'!C14+'11-Edificio 7'!C14+'12-Edificio 8'!C14+'13-Edificio 9'!C14+'14-Edificio 10'!C14)=0," ",('5-Edificio 1'!C14+'6-Edificio 2'!C14+'7-Edificio 3'!C14+'8-Edificio 4'!C14+'9-Edificio 5'!C14+'10-edificio 6'!C14+'11-Edificio 7'!C14+'12-Edificio 8'!C14+'13-Edificio 9'!C14+'14-Edificio 10'!C14))</f>
        <v>494.59</v>
      </c>
      <c r="D10" s="42">
        <f>IF(SUM('5-Edificio 1'!D14+'6-Edificio 2'!D14+'7-Edificio 3'!D14+'8-Edificio 4'!D14+'9-Edificio 5'!D14+'10-edificio 6'!D14+'11-Edificio 7'!D14+'12-Edificio 8'!D14+'13-Edificio 9'!D14+'14-Edificio 10'!D14)=0," ",('5-Edificio 1'!D14+'6-Edificio 2'!D14+'7-Edificio 3'!D14+'8-Edificio 4'!D14+'9-Edificio 5'!D14+'10-edificio 6'!D14+'11-Edificio 7'!D14+'12-Edificio 8'!D14+'13-Edificio 9'!D14+'14-Edificio 10'!D14))</f>
        <v>5703235</v>
      </c>
      <c r="E10" s="34">
        <f>IF(SUM('5-Edificio 1'!E14+'6-Edificio 2'!E14+'7-Edificio 3'!E14+'8-Edificio 4'!E14+'9-Edificio 5'!E14+'10-edificio 6'!E14+'11-Edificio 7'!E14+'12-Edificio 8'!E14+'13-Edificio 9'!E14+'14-Edificio 10'!E14)=0," ",('5-Edificio 1'!E14+'6-Edificio 2'!E14+'7-Edificio 3'!E14+'8-Edificio 4'!E14+'9-Edificio 5'!E14+'10-edificio 6'!E14+'11-Edificio 7'!E14+'12-Edificio 8'!E14+'13-Edificio 9'!E14+'14-Edificio 10'!E14))</f>
        <v>180</v>
      </c>
      <c r="F10" s="34">
        <f>IF(SUM('5-Edificio 1'!F14+'6-Edificio 2'!F14+'7-Edificio 3'!F14+'8-Edificio 4'!F14+'9-Edificio 5'!F14+'10-edificio 6'!F14+'11-Edificio 7'!F14+'12-Edificio 8'!F14+'13-Edificio 9'!F14+'14-Edificio 10'!F14)=0," ",('5-Edificio 1'!F14+'6-Edificio 2'!F14+'7-Edificio 3'!F14+'8-Edificio 4'!F14+'9-Edificio 5'!F14+'10-edificio 6'!F14+'11-Edificio 7'!F14+'12-Edificio 8'!F14+'13-Edificio 9'!F14+'14-Edificio 10'!F14))</f>
        <v>8500</v>
      </c>
      <c r="G10" s="34">
        <f>IF(B10=" "," ",B10/E10)</f>
        <v>181.27222222222221</v>
      </c>
      <c r="H10" s="34">
        <f>IF(B10=" "," ",B10/F10)</f>
        <v>3.838705882352941</v>
      </c>
      <c r="I10" s="34">
        <f>IF(SUM('5-Edificio 1'!I14,'6-Edificio 2'!I14,'7-Edificio 3'!I14,'8-Edificio 4'!I14,'9-Edificio 5'!I14,'10-edificio 6'!I14,'11-Edificio 7'!I14,'12-Edificio 8'!I14,'13-Edificio 9'!I14,'14-Edificio 10'!I14)=0," ",SUM('5-Edificio 1'!I14,'6-Edificio 2'!I14,'7-Edificio 3'!I14,'8-Edificio 4'!I14,'9-Edificio 5'!I14,'10-edificio 6'!I14,'11-Edificio 7'!I14,'12-Edificio 8'!I14,'13-Edificio 9'!I14,'14-Edificio 10'!I14))</f>
        <v>1817.4353000000001</v>
      </c>
      <c r="J10" s="34">
        <f>IF(SUM('5-Edificio 1'!J14,'6-Edificio 2'!J14,'7-Edificio 3'!J14,'8-Edificio 4'!J14,'9-Edificio 5'!J14,'10-edificio 6'!J14,'11-Edificio 7'!J14,'12-Edificio 8'!J14,'13-Edificio 9'!J14,'14-Edificio 10'!J14)=0," ",SUM('5-Edificio 1'!J14,'6-Edificio 2'!J14,'7-Edificio 3'!J14,'8-Edificio 4'!J14,'9-Edificio 5'!J14,'10-edificio 6'!J14,'11-Edificio 7'!J14,'12-Edificio 8'!J14,'13-Edificio 9'!J14,'14-Edificio 10'!J14))</f>
        <v>1.8174353000000001</v>
      </c>
      <c r="K10" s="34">
        <f>IF(I10=" "," ",I10/E10)</f>
        <v>10.096862777777778</v>
      </c>
    </row>
    <row r="11" spans="1:11" ht="20.100000000000001" customHeight="1" x14ac:dyDescent="0.25">
      <c r="A11" s="17" t="s">
        <v>2</v>
      </c>
      <c r="B11" s="34">
        <f>IF(SUM('5-Edificio 1'!B15+'6-Edificio 2'!B15+'7-Edificio 3'!B15+'8-Edificio 4'!B15+'9-Edificio 5'!B15+'10-edificio 6'!B15+'11-Edificio 7'!B15+'12-Edificio 8'!B15+'13-Edificio 9'!B15+'14-Edificio 10'!B15)=0," ",('5-Edificio 1'!B15+'6-Edificio 2'!B15+'7-Edificio 3'!B15+'8-Edificio 4'!B15+'9-Edificio 5'!B15+'10-edificio 6'!B15+'11-Edificio 7'!B15+'12-Edificio 8'!B15+'13-Edificio 9'!B15+'14-Edificio 10'!B15))</f>
        <v>35197</v>
      </c>
      <c r="C11" s="34" t="e">
        <f>IF(SUM('5-Edificio 1'!C15+'6-Edificio 2'!C15+'7-Edificio 3'!C15+'8-Edificio 4'!C15+'9-Edificio 5'!C15+'10-edificio 6'!C15+'11-Edificio 7'!C15+'12-Edificio 8'!C15+'13-Edificio 9'!C15+'14-Edificio 10'!C15)=0," ",('5-Edificio 1'!C15+'6-Edificio 2'!C15+'7-Edificio 3'!C15+'8-Edificio 4'!C15+'9-Edificio 5'!C15+'10-edificio 6'!C15+'11-Edificio 7'!C15+'12-Edificio 8'!C15+'13-Edificio 9'!C15+'14-Edificio 10'!C15))</f>
        <v>#VALUE!</v>
      </c>
      <c r="D11" s="42">
        <f>IF(SUM('5-Edificio 1'!D15+'6-Edificio 2'!D15+'7-Edificio 3'!D15+'8-Edificio 4'!D15+'9-Edificio 5'!D15+'10-edificio 6'!D15+'11-Edificio 7'!D15+'12-Edificio 8'!D15+'13-Edificio 9'!D15+'14-Edificio 10'!D15)=0," ",('5-Edificio 1'!D15+'6-Edificio 2'!D15+'7-Edificio 3'!D15+'8-Edificio 4'!D15+'9-Edificio 5'!D15+'10-edificio 6'!D15+'11-Edificio 7'!D15+'12-Edificio 8'!D15+'13-Edificio 9'!D15+'14-Edificio 10'!D15))</f>
        <v>5734275</v>
      </c>
      <c r="E11" s="34">
        <f>IF(SUM('5-Edificio 1'!E15+'6-Edificio 2'!E15+'7-Edificio 3'!E15+'8-Edificio 4'!E15+'9-Edificio 5'!E15+'10-edificio 6'!E15+'11-Edificio 7'!E15+'12-Edificio 8'!E15+'13-Edificio 9'!E15+'14-Edificio 10'!E15)=0," ",('5-Edificio 1'!E15+'6-Edificio 2'!E15+'7-Edificio 3'!E15+'8-Edificio 4'!E15+'9-Edificio 5'!E15+'10-edificio 6'!E15+'11-Edificio 7'!E15+'12-Edificio 8'!E15+'13-Edificio 9'!E15+'14-Edificio 10'!E15))</f>
        <v>180</v>
      </c>
      <c r="F11" s="34">
        <f>IF(SUM('5-Edificio 1'!F15+'6-Edificio 2'!F15+'7-Edificio 3'!F15+'8-Edificio 4'!F15+'9-Edificio 5'!F15+'10-edificio 6'!F15+'11-Edificio 7'!F15+'12-Edificio 8'!F15+'13-Edificio 9'!F15+'14-Edificio 10'!F15)=0," ",('5-Edificio 1'!F15+'6-Edificio 2'!F15+'7-Edificio 3'!F15+'8-Edificio 4'!F15+'9-Edificio 5'!F15+'10-edificio 6'!F15+'11-Edificio 7'!F15+'12-Edificio 8'!F15+'13-Edificio 9'!F15+'14-Edificio 10'!F15))</f>
        <v>8500</v>
      </c>
      <c r="G11" s="34">
        <f t="shared" ref="G11:G21" si="0">IF(B11=" "," ",B11/E11)</f>
        <v>195.53888888888889</v>
      </c>
      <c r="H11" s="34">
        <f t="shared" ref="H11:H21" si="1">IF(B11=" "," ",B11/F11)</f>
        <v>4.1408235294117643</v>
      </c>
      <c r="I11" s="34">
        <f>IF(SUM('5-Edificio 1'!I15,'6-Edificio 2'!I15,'7-Edificio 3'!I15,'8-Edificio 4'!I15,'9-Edificio 5'!I15,'10-edificio 6'!I15,'11-Edificio 7'!I15,'12-Edificio 8'!I15,'13-Edificio 9'!I15,'14-Edificio 10'!I15)=0," ",SUM('5-Edificio 1'!I15,'6-Edificio 2'!I15,'7-Edificio 3'!I15,'8-Edificio 4'!I15,'9-Edificio 5'!I15,'10-edificio 6'!I15,'11-Edificio 7'!I15,'12-Edificio 8'!I15,'13-Edificio 9'!I15,'14-Edificio 10'!I15))</f>
        <v>1960.4729</v>
      </c>
      <c r="J11" s="34">
        <f>IF(SUM('5-Edificio 1'!J15,'6-Edificio 2'!J15,'7-Edificio 3'!J15,'8-Edificio 4'!J15,'9-Edificio 5'!J15,'10-edificio 6'!J15,'11-Edificio 7'!J15,'12-Edificio 8'!J15,'13-Edificio 9'!J15,'14-Edificio 10'!J15)=0," ",SUM('5-Edificio 1'!J15,'6-Edificio 2'!J15,'7-Edificio 3'!J15,'8-Edificio 4'!J15,'9-Edificio 5'!J15,'10-edificio 6'!J15,'11-Edificio 7'!J15,'12-Edificio 8'!J15,'13-Edificio 9'!J15,'14-Edificio 10'!J15))</f>
        <v>1.9604729000000001</v>
      </c>
      <c r="K11" s="34">
        <f t="shared" ref="K11:K21" si="2">IF(I11=" "," ",I11/E11)</f>
        <v>10.891516111111111</v>
      </c>
    </row>
    <row r="12" spans="1:11" ht="20.100000000000001" customHeight="1" x14ac:dyDescent="0.25">
      <c r="A12" s="17" t="s">
        <v>3</v>
      </c>
      <c r="B12" s="34">
        <f>IF(SUM('5-Edificio 1'!B16+'6-Edificio 2'!B16+'7-Edificio 3'!B16+'8-Edificio 4'!B16+'9-Edificio 5'!B16+'10-edificio 6'!B16+'11-Edificio 7'!B16+'12-Edificio 8'!B16+'13-Edificio 9'!B16+'14-Edificio 10'!B16)=0," ",('5-Edificio 1'!B16+'6-Edificio 2'!B16+'7-Edificio 3'!B16+'8-Edificio 4'!B16+'9-Edificio 5'!B16+'10-edificio 6'!B16+'11-Edificio 7'!B16+'12-Edificio 8'!B16+'13-Edificio 9'!B16+'14-Edificio 10'!B16))</f>
        <v>33477</v>
      </c>
      <c r="C12" s="34">
        <f>IF(SUM('5-Edificio 1'!C16+'6-Edificio 2'!C16+'7-Edificio 3'!C16+'8-Edificio 4'!C16+'9-Edificio 5'!C16+'10-edificio 6'!C16+'11-Edificio 7'!C16+'12-Edificio 8'!C16+'13-Edificio 9'!C16+'14-Edificio 10'!C16)=0," ",('5-Edificio 1'!C16+'6-Edificio 2'!C16+'7-Edificio 3'!C16+'8-Edificio 4'!C16+'9-Edificio 5'!C16+'10-edificio 6'!C16+'11-Edificio 7'!C16+'12-Edificio 8'!C16+'13-Edificio 9'!C16+'14-Edificio 10'!C16))</f>
        <v>529.49</v>
      </c>
      <c r="D12" s="42">
        <f>IF(SUM('5-Edificio 1'!D16+'6-Edificio 2'!D16+'7-Edificio 3'!D16+'8-Edificio 4'!D16+'9-Edificio 5'!D16+'10-edificio 6'!D16+'11-Edificio 7'!D16+'12-Edificio 8'!D16+'13-Edificio 9'!D16+'14-Edificio 10'!D16)=0," ",('5-Edificio 1'!D16+'6-Edificio 2'!D16+'7-Edificio 3'!D16+'8-Edificio 4'!D16+'9-Edificio 5'!D16+'10-edificio 6'!D16+'11-Edificio 7'!D16+'12-Edificio 8'!D16+'13-Edificio 9'!D16+'14-Edificio 10'!D16))</f>
        <v>5937380</v>
      </c>
      <c r="E12" s="34">
        <f>IF(SUM('5-Edificio 1'!E16+'6-Edificio 2'!E16+'7-Edificio 3'!E16+'8-Edificio 4'!E16+'9-Edificio 5'!E16+'10-edificio 6'!E16+'11-Edificio 7'!E16+'12-Edificio 8'!E16+'13-Edificio 9'!E16+'14-Edificio 10'!E16)=0," ",('5-Edificio 1'!E16+'6-Edificio 2'!E16+'7-Edificio 3'!E16+'8-Edificio 4'!E16+'9-Edificio 5'!E16+'10-edificio 6'!E16+'11-Edificio 7'!E16+'12-Edificio 8'!E16+'13-Edificio 9'!E16+'14-Edificio 10'!E16))</f>
        <v>180</v>
      </c>
      <c r="F12" s="34">
        <f>IF(SUM('5-Edificio 1'!F16+'6-Edificio 2'!F16+'7-Edificio 3'!F16+'8-Edificio 4'!F16+'9-Edificio 5'!F16+'10-edificio 6'!F16+'11-Edificio 7'!F16+'12-Edificio 8'!F16+'13-Edificio 9'!F16+'14-Edificio 10'!F16)=0," ",('5-Edificio 1'!F16+'6-Edificio 2'!F16+'7-Edificio 3'!F16+'8-Edificio 4'!F16+'9-Edificio 5'!F16+'10-edificio 6'!F16+'11-Edificio 7'!F16+'12-Edificio 8'!F16+'13-Edificio 9'!F16+'14-Edificio 10'!F16))</f>
        <v>8500</v>
      </c>
      <c r="G12" s="34">
        <f t="shared" si="0"/>
        <v>185.98333333333332</v>
      </c>
      <c r="H12" s="34">
        <f t="shared" si="1"/>
        <v>3.9384705882352939</v>
      </c>
      <c r="I12" s="34">
        <f>IF(SUM('5-Edificio 1'!I16,'6-Edificio 2'!I16,'7-Edificio 3'!I16,'8-Edificio 4'!I16,'9-Edificio 5'!I16,'10-edificio 6'!I16,'11-Edificio 7'!I16,'12-Edificio 8'!I16,'13-Edificio 9'!I16,'14-Edificio 10'!I16)=0," ",SUM('5-Edificio 1'!I16,'6-Edificio 2'!I16,'7-Edificio 3'!I16,'8-Edificio 4'!I16,'9-Edificio 5'!I16,'10-edificio 6'!I16,'11-Edificio 7'!I16,'12-Edificio 8'!I16,'13-Edificio 9'!I16,'14-Edificio 10'!I16))</f>
        <v>1864.6688999999999</v>
      </c>
      <c r="J12" s="34">
        <f>IF(SUM('5-Edificio 1'!J16,'6-Edificio 2'!J16,'7-Edificio 3'!J16,'8-Edificio 4'!J16,'9-Edificio 5'!J16,'10-edificio 6'!J16,'11-Edificio 7'!J16,'12-Edificio 8'!J16,'13-Edificio 9'!J16,'14-Edificio 10'!J16)=0," ",SUM('5-Edificio 1'!J16,'6-Edificio 2'!J16,'7-Edificio 3'!J16,'8-Edificio 4'!J16,'9-Edificio 5'!J16,'10-edificio 6'!J16,'11-Edificio 7'!J16,'12-Edificio 8'!J16,'13-Edificio 9'!J16,'14-Edificio 10'!J16))</f>
        <v>1.8646688999999999</v>
      </c>
      <c r="K12" s="34">
        <f t="shared" si="2"/>
        <v>10.359271666666666</v>
      </c>
    </row>
    <row r="13" spans="1:11" ht="20.100000000000001" customHeight="1" x14ac:dyDescent="0.25">
      <c r="A13" s="17" t="s">
        <v>4</v>
      </c>
      <c r="B13" s="34">
        <f>IF(SUM('5-Edificio 1'!B17+'6-Edificio 2'!B17+'7-Edificio 3'!B17+'8-Edificio 4'!B17+'9-Edificio 5'!B17+'10-edificio 6'!B17+'11-Edificio 7'!B17+'12-Edificio 8'!B17+'13-Edificio 9'!B17+'14-Edificio 10'!B17)=0," ",('5-Edificio 1'!B17+'6-Edificio 2'!B17+'7-Edificio 3'!B17+'8-Edificio 4'!B17+'9-Edificio 5'!B17+'10-edificio 6'!B17+'11-Edificio 7'!B17+'12-Edificio 8'!B17+'13-Edificio 9'!B17+'14-Edificio 10'!B17))</f>
        <v>37600</v>
      </c>
      <c r="C13" s="34">
        <f>IF(SUM('5-Edificio 1'!C17+'6-Edificio 2'!C17+'7-Edificio 3'!C17+'8-Edificio 4'!C17+'9-Edificio 5'!C17+'10-edificio 6'!C17+'11-Edificio 7'!C17+'12-Edificio 8'!C17+'13-Edificio 9'!C17+'14-Edificio 10'!C17)=0," ",('5-Edificio 1'!C17+'6-Edificio 2'!C17+'7-Edificio 3'!C17+'8-Edificio 4'!C17+'9-Edificio 5'!C17+'10-edificio 6'!C17+'11-Edificio 7'!C17+'12-Edificio 8'!C17+'13-Edificio 9'!C17+'14-Edificio 10'!C17))</f>
        <v>504.39</v>
      </c>
      <c r="D13" s="42">
        <f>IF(SUM('5-Edificio 1'!D17+'6-Edificio 2'!D17+'7-Edificio 3'!D17+'8-Edificio 4'!D17+'9-Edificio 5'!D17+'10-edificio 6'!D17+'11-Edificio 7'!D17+'12-Edificio 8'!D17+'13-Edificio 9'!D17+'14-Edificio 10'!D17)=0," ",('5-Edificio 1'!D17+'6-Edificio 2'!D17+'7-Edificio 3'!D17+'8-Edificio 4'!D17+'9-Edificio 5'!D17+'10-edificio 6'!D17+'11-Edificio 7'!D17+'12-Edificio 8'!D17+'13-Edificio 9'!D17+'14-Edificio 10'!D17))</f>
        <v>6020945</v>
      </c>
      <c r="E13" s="34">
        <f>IF(SUM('5-Edificio 1'!E17+'6-Edificio 2'!E17+'7-Edificio 3'!E17+'8-Edificio 4'!E17+'9-Edificio 5'!E17+'10-edificio 6'!E17+'11-Edificio 7'!E17+'12-Edificio 8'!E17+'13-Edificio 9'!E17+'14-Edificio 10'!E17)=0," ",('5-Edificio 1'!E17+'6-Edificio 2'!E17+'7-Edificio 3'!E17+'8-Edificio 4'!E17+'9-Edificio 5'!E17+'10-edificio 6'!E17+'11-Edificio 7'!E17+'12-Edificio 8'!E17+'13-Edificio 9'!E17+'14-Edificio 10'!E17))</f>
        <v>180</v>
      </c>
      <c r="F13" s="34">
        <f>IF(SUM('5-Edificio 1'!F17+'6-Edificio 2'!F17+'7-Edificio 3'!F17+'8-Edificio 4'!F17+'9-Edificio 5'!F17+'10-edificio 6'!F17+'11-Edificio 7'!F17+'12-Edificio 8'!F17+'13-Edificio 9'!F17+'14-Edificio 10'!F17)=0," ",('5-Edificio 1'!F17+'6-Edificio 2'!F17+'7-Edificio 3'!F17+'8-Edificio 4'!F17+'9-Edificio 5'!F17+'10-edificio 6'!F17+'11-Edificio 7'!F17+'12-Edificio 8'!F17+'13-Edificio 9'!F17+'14-Edificio 10'!F17))</f>
        <v>8500</v>
      </c>
      <c r="G13" s="34">
        <f t="shared" si="0"/>
        <v>208.88888888888889</v>
      </c>
      <c r="H13" s="34">
        <f t="shared" si="1"/>
        <v>4.4235294117647062</v>
      </c>
      <c r="I13" s="34">
        <f>IF(SUM('5-Edificio 1'!I17,'6-Edificio 2'!I17,'7-Edificio 3'!I17,'8-Edificio 4'!I17,'9-Edificio 5'!I17,'10-edificio 6'!I17,'11-Edificio 7'!I17,'12-Edificio 8'!I17,'13-Edificio 9'!I17,'14-Edificio 10'!I17)=0," ",SUM('5-Edificio 1'!I17,'6-Edificio 2'!I17,'7-Edificio 3'!I17,'8-Edificio 4'!I17,'9-Edificio 5'!I17,'10-edificio 6'!I17,'11-Edificio 7'!I17,'12-Edificio 8'!I17,'13-Edificio 9'!I17,'14-Edificio 10'!I17))</f>
        <v>2094.3200000000002</v>
      </c>
      <c r="J13" s="34">
        <f>IF(SUM('5-Edificio 1'!J17,'6-Edificio 2'!J17,'7-Edificio 3'!J17,'8-Edificio 4'!J17,'9-Edificio 5'!J17,'10-edificio 6'!J17,'11-Edificio 7'!J17,'12-Edificio 8'!J17,'13-Edificio 9'!J17,'14-Edificio 10'!J17)=0," ",SUM('5-Edificio 1'!J17,'6-Edificio 2'!J17,'7-Edificio 3'!J17,'8-Edificio 4'!J17,'9-Edificio 5'!J17,'10-edificio 6'!J17,'11-Edificio 7'!J17,'12-Edificio 8'!J17,'13-Edificio 9'!J17,'14-Edificio 10'!J17))</f>
        <v>2.0943200000000002</v>
      </c>
      <c r="K13" s="34">
        <f t="shared" si="2"/>
        <v>11.635111111111112</v>
      </c>
    </row>
    <row r="14" spans="1:11" ht="20.100000000000001" customHeight="1" x14ac:dyDescent="0.25">
      <c r="A14" s="17" t="s">
        <v>5</v>
      </c>
      <c r="B14" s="34">
        <f>IF(SUM('5-Edificio 1'!B18+'6-Edificio 2'!B18+'7-Edificio 3'!B18+'8-Edificio 4'!B18+'9-Edificio 5'!B18+'10-edificio 6'!B18+'11-Edificio 7'!B18+'12-Edificio 8'!B18+'13-Edificio 9'!B18+'14-Edificio 10'!B18)=0," ",('5-Edificio 1'!B18+'6-Edificio 2'!B18+'7-Edificio 3'!B18+'8-Edificio 4'!B18+'9-Edificio 5'!B18+'10-edificio 6'!B18+'11-Edificio 7'!B18+'12-Edificio 8'!B18+'13-Edificio 9'!B18+'14-Edificio 10'!B18))</f>
        <v>41376</v>
      </c>
      <c r="C14" s="34">
        <f>IF(SUM('5-Edificio 1'!C18+'6-Edificio 2'!C18+'7-Edificio 3'!C18+'8-Edificio 4'!C18+'9-Edificio 5'!C18+'10-edificio 6'!C18+'11-Edificio 7'!C18+'12-Edificio 8'!C18+'13-Edificio 9'!C18+'14-Edificio 10'!C18)=0," ",('5-Edificio 1'!C18+'6-Edificio 2'!C18+'7-Edificio 3'!C18+'8-Edificio 4'!C18+'9-Edificio 5'!C18+'10-edificio 6'!C18+'11-Edificio 7'!C18+'12-Edificio 8'!C18+'13-Edificio 9'!C18+'14-Edificio 10'!C18))</f>
        <v>535.67999999999995</v>
      </c>
      <c r="D14" s="42">
        <f>IF(SUM('5-Edificio 1'!D18+'6-Edificio 2'!D18+'7-Edificio 3'!D18+'8-Edificio 4'!D18+'9-Edificio 5'!D18+'10-edificio 6'!D18+'11-Edificio 7'!D18+'12-Edificio 8'!D18+'13-Edificio 9'!D18+'14-Edificio 10'!D18)=0," ",('5-Edificio 1'!D18+'6-Edificio 2'!D18+'7-Edificio 3'!D18+'8-Edificio 4'!D18+'9-Edificio 5'!D18+'10-edificio 6'!D18+'11-Edificio 7'!D18+'12-Edificio 8'!D18+'13-Edificio 9'!D18+'14-Edificio 10'!D18))</f>
        <v>6558110</v>
      </c>
      <c r="E14" s="34">
        <f>IF(SUM('5-Edificio 1'!E18+'6-Edificio 2'!E18+'7-Edificio 3'!E18+'8-Edificio 4'!E18+'9-Edificio 5'!E18+'10-edificio 6'!E18+'11-Edificio 7'!E18+'12-Edificio 8'!E18+'13-Edificio 9'!E18+'14-Edificio 10'!E18)=0," ",('5-Edificio 1'!E18+'6-Edificio 2'!E18+'7-Edificio 3'!E18+'8-Edificio 4'!E18+'9-Edificio 5'!E18+'10-edificio 6'!E18+'11-Edificio 7'!E18+'12-Edificio 8'!E18+'13-Edificio 9'!E18+'14-Edificio 10'!E18))</f>
        <v>180</v>
      </c>
      <c r="F14" s="34">
        <f>IF(SUM('5-Edificio 1'!F18+'6-Edificio 2'!F18+'7-Edificio 3'!F18+'8-Edificio 4'!F18+'9-Edificio 5'!F18+'10-edificio 6'!F18+'11-Edificio 7'!F18+'12-Edificio 8'!F18+'13-Edificio 9'!F18+'14-Edificio 10'!F18)=0," ",('5-Edificio 1'!F18+'6-Edificio 2'!F18+'7-Edificio 3'!F18+'8-Edificio 4'!F18+'9-Edificio 5'!F18+'10-edificio 6'!F18+'11-Edificio 7'!F18+'12-Edificio 8'!F18+'13-Edificio 9'!F18+'14-Edificio 10'!F18))</f>
        <v>8500</v>
      </c>
      <c r="G14" s="34">
        <f t="shared" si="0"/>
        <v>229.86666666666667</v>
      </c>
      <c r="H14" s="34">
        <f t="shared" si="1"/>
        <v>4.8677647058823528</v>
      </c>
      <c r="I14" s="34">
        <f>IF(SUM('5-Edificio 1'!I18,'6-Edificio 2'!I18,'7-Edificio 3'!I18,'8-Edificio 4'!I18,'9-Edificio 5'!I18,'10-edificio 6'!I18,'11-Edificio 7'!I18,'12-Edificio 8'!I18,'13-Edificio 9'!I18,'14-Edificio 10'!I18)=0," ",SUM('5-Edificio 1'!I18,'6-Edificio 2'!I18,'7-Edificio 3'!I18,'8-Edificio 4'!I18,'9-Edificio 5'!I18,'10-edificio 6'!I18,'11-Edificio 7'!I18,'12-Edificio 8'!I18,'13-Edificio 9'!I18,'14-Edificio 10'!I18))</f>
        <v>2304.6432</v>
      </c>
      <c r="J14" s="34">
        <f>IF(SUM('5-Edificio 1'!J18,'6-Edificio 2'!J18,'7-Edificio 3'!J18,'8-Edificio 4'!J18,'9-Edificio 5'!J18,'10-edificio 6'!J18,'11-Edificio 7'!J18,'12-Edificio 8'!J18,'13-Edificio 9'!J18,'14-Edificio 10'!J18)=0," ",SUM('5-Edificio 1'!J18,'6-Edificio 2'!J18,'7-Edificio 3'!J18,'8-Edificio 4'!J18,'9-Edificio 5'!J18,'10-edificio 6'!J18,'11-Edificio 7'!J18,'12-Edificio 8'!J18,'13-Edificio 9'!J18,'14-Edificio 10'!J18))</f>
        <v>2.3046432000000001</v>
      </c>
      <c r="K14" s="34">
        <f t="shared" si="2"/>
        <v>12.803573333333333</v>
      </c>
    </row>
    <row r="15" spans="1:11" ht="20.100000000000001" customHeight="1" x14ac:dyDescent="0.25">
      <c r="A15" s="17" t="s">
        <v>6</v>
      </c>
      <c r="B15" s="34" t="str">
        <f>IF(SUM('5-Edificio 1'!B19+'6-Edificio 2'!B19+'7-Edificio 3'!B19+'8-Edificio 4'!B19+'9-Edificio 5'!B19+'10-edificio 6'!B19+'11-Edificio 7'!B19+'12-Edificio 8'!B19+'13-Edificio 9'!B19+'14-Edificio 10'!B19)=0," ",('5-Edificio 1'!B19+'6-Edificio 2'!B19+'7-Edificio 3'!B19+'8-Edificio 4'!B19+'9-Edificio 5'!B19+'10-edificio 6'!B19+'11-Edificio 7'!B19+'12-Edificio 8'!B19+'13-Edificio 9'!B19+'14-Edificio 10'!B19))</f>
        <v xml:space="preserve"> </v>
      </c>
      <c r="C15" s="34" t="str">
        <f>IF(SUM('5-Edificio 1'!C19+'6-Edificio 2'!C19+'7-Edificio 3'!C19+'8-Edificio 4'!C19+'9-Edificio 5'!C19+'10-edificio 6'!C19+'11-Edificio 7'!C19+'12-Edificio 8'!C19+'13-Edificio 9'!C19+'14-Edificio 10'!C19)=0," ",('5-Edificio 1'!C19+'6-Edificio 2'!C19+'7-Edificio 3'!C19+'8-Edificio 4'!C19+'9-Edificio 5'!C19+'10-edificio 6'!C19+'11-Edificio 7'!C19+'12-Edificio 8'!C19+'13-Edificio 9'!C19+'14-Edificio 10'!C19))</f>
        <v xml:space="preserve"> </v>
      </c>
      <c r="D15" s="42" t="str">
        <f>IF(SUM('5-Edificio 1'!D19+'6-Edificio 2'!D19+'7-Edificio 3'!D19+'8-Edificio 4'!D19+'9-Edificio 5'!D19+'10-edificio 6'!D19+'11-Edificio 7'!D19+'12-Edificio 8'!D19+'13-Edificio 9'!D19+'14-Edificio 10'!D19)=0," ",('5-Edificio 1'!D19+'6-Edificio 2'!D19+'7-Edificio 3'!D19+'8-Edificio 4'!D19+'9-Edificio 5'!D19+'10-edificio 6'!D19+'11-Edificio 7'!D19+'12-Edificio 8'!D19+'13-Edificio 9'!D19+'14-Edificio 10'!D19))</f>
        <v xml:space="preserve"> </v>
      </c>
      <c r="E15" s="34">
        <f>IF(SUM('5-Edificio 1'!E19+'6-Edificio 2'!E19+'7-Edificio 3'!E19+'8-Edificio 4'!E19+'9-Edificio 5'!E19+'10-edificio 6'!E19+'11-Edificio 7'!E19+'12-Edificio 8'!E19+'13-Edificio 9'!E19+'14-Edificio 10'!E19)=0," ",('5-Edificio 1'!E19+'6-Edificio 2'!E19+'7-Edificio 3'!E19+'8-Edificio 4'!E19+'9-Edificio 5'!E19+'10-edificio 6'!E19+'11-Edificio 7'!E19+'12-Edificio 8'!E19+'13-Edificio 9'!E19+'14-Edificio 10'!E19))</f>
        <v>180</v>
      </c>
      <c r="F15" s="34">
        <f>IF(SUM('5-Edificio 1'!F19+'6-Edificio 2'!F19+'7-Edificio 3'!F19+'8-Edificio 4'!F19+'9-Edificio 5'!F19+'10-edificio 6'!F19+'11-Edificio 7'!F19+'12-Edificio 8'!F19+'13-Edificio 9'!F19+'14-Edificio 10'!F19)=0," ",('5-Edificio 1'!F19+'6-Edificio 2'!F19+'7-Edificio 3'!F19+'8-Edificio 4'!F19+'9-Edificio 5'!F19+'10-edificio 6'!F19+'11-Edificio 7'!F19+'12-Edificio 8'!F19+'13-Edificio 9'!F19+'14-Edificio 10'!F19))</f>
        <v>8500</v>
      </c>
      <c r="G15" s="34" t="str">
        <f t="shared" si="0"/>
        <v xml:space="preserve"> </v>
      </c>
      <c r="H15" s="34" t="str">
        <f t="shared" si="1"/>
        <v xml:space="preserve"> </v>
      </c>
      <c r="I15" s="34" t="str">
        <f>IF(SUM('5-Edificio 1'!I19,'6-Edificio 2'!I19,'7-Edificio 3'!I19,'8-Edificio 4'!I19,'9-Edificio 5'!I19,'10-edificio 6'!I19,'11-Edificio 7'!I19,'12-Edificio 8'!I19,'13-Edificio 9'!I19,'14-Edificio 10'!I19)=0," ",SUM('5-Edificio 1'!I19,'6-Edificio 2'!I19,'7-Edificio 3'!I19,'8-Edificio 4'!I19,'9-Edificio 5'!I19,'10-edificio 6'!I19,'11-Edificio 7'!I19,'12-Edificio 8'!I19,'13-Edificio 9'!I19,'14-Edificio 10'!I19))</f>
        <v xml:space="preserve"> </v>
      </c>
      <c r="J15" s="34" t="str">
        <f>IF(SUM('5-Edificio 1'!J19,'6-Edificio 2'!J19,'7-Edificio 3'!J19,'8-Edificio 4'!J19,'9-Edificio 5'!J19,'10-edificio 6'!J19,'11-Edificio 7'!J19,'12-Edificio 8'!J19,'13-Edificio 9'!J19,'14-Edificio 10'!J19)=0," ",SUM('5-Edificio 1'!J19,'6-Edificio 2'!J19,'7-Edificio 3'!J19,'8-Edificio 4'!J19,'9-Edificio 5'!J19,'10-edificio 6'!J19,'11-Edificio 7'!J19,'12-Edificio 8'!J19,'13-Edificio 9'!J19,'14-Edificio 10'!J19))</f>
        <v xml:space="preserve"> </v>
      </c>
      <c r="K15" s="34" t="str">
        <f t="shared" si="2"/>
        <v xml:space="preserve"> </v>
      </c>
    </row>
    <row r="16" spans="1:11" ht="20.100000000000001" customHeight="1" x14ac:dyDescent="0.25">
      <c r="A16" s="17" t="s">
        <v>7</v>
      </c>
      <c r="B16" s="34" t="str">
        <f>IF(SUM('5-Edificio 1'!B20+'6-Edificio 2'!B20+'7-Edificio 3'!B20+'8-Edificio 4'!B20+'9-Edificio 5'!B20+'10-edificio 6'!B20+'11-Edificio 7'!B20+'12-Edificio 8'!B20+'13-Edificio 9'!B20+'14-Edificio 10'!B20)=0," ",('5-Edificio 1'!B20+'6-Edificio 2'!B20+'7-Edificio 3'!B20+'8-Edificio 4'!B20+'9-Edificio 5'!B20+'10-edificio 6'!B20+'11-Edificio 7'!B20+'12-Edificio 8'!B20+'13-Edificio 9'!B20+'14-Edificio 10'!B20))</f>
        <v xml:space="preserve"> </v>
      </c>
      <c r="C16" s="34" t="str">
        <f>IF(SUM('5-Edificio 1'!C20+'6-Edificio 2'!C20+'7-Edificio 3'!C20+'8-Edificio 4'!C20+'9-Edificio 5'!C20+'10-edificio 6'!C20+'11-Edificio 7'!C20+'12-Edificio 8'!C20+'13-Edificio 9'!C20+'14-Edificio 10'!C20)=0," ",('5-Edificio 1'!C20+'6-Edificio 2'!C20+'7-Edificio 3'!C20+'8-Edificio 4'!C20+'9-Edificio 5'!C20+'10-edificio 6'!C20+'11-Edificio 7'!C20+'12-Edificio 8'!C20+'13-Edificio 9'!C20+'14-Edificio 10'!C20))</f>
        <v xml:space="preserve"> </v>
      </c>
      <c r="D16" s="42" t="str">
        <f>IF(SUM('5-Edificio 1'!D20+'6-Edificio 2'!D20+'7-Edificio 3'!D20+'8-Edificio 4'!D20+'9-Edificio 5'!D20+'10-edificio 6'!D20+'11-Edificio 7'!D20+'12-Edificio 8'!D20+'13-Edificio 9'!D20+'14-Edificio 10'!D20)=0," ",('5-Edificio 1'!D20+'6-Edificio 2'!D20+'7-Edificio 3'!D20+'8-Edificio 4'!D20+'9-Edificio 5'!D20+'10-edificio 6'!D20+'11-Edificio 7'!D20+'12-Edificio 8'!D20+'13-Edificio 9'!D20+'14-Edificio 10'!D20))</f>
        <v xml:space="preserve"> </v>
      </c>
      <c r="E16" s="34" t="str">
        <f>IF(SUM('5-Edificio 1'!E20+'6-Edificio 2'!E20+'7-Edificio 3'!E20+'8-Edificio 4'!E20+'9-Edificio 5'!E20+'10-edificio 6'!E20+'11-Edificio 7'!E20+'12-Edificio 8'!E20+'13-Edificio 9'!E20+'14-Edificio 10'!E20)=0," ",('5-Edificio 1'!E20+'6-Edificio 2'!E20+'7-Edificio 3'!E20+'8-Edificio 4'!E20+'9-Edificio 5'!E20+'10-edificio 6'!E20+'11-Edificio 7'!E20+'12-Edificio 8'!E20+'13-Edificio 9'!E20+'14-Edificio 10'!E20))</f>
        <v xml:space="preserve"> </v>
      </c>
      <c r="F16" s="34" t="str">
        <f>IF(SUM('5-Edificio 1'!F20+'6-Edificio 2'!F20+'7-Edificio 3'!F20+'8-Edificio 4'!F20+'9-Edificio 5'!F20+'10-edificio 6'!F20+'11-Edificio 7'!F20+'12-Edificio 8'!F20+'13-Edificio 9'!F20+'14-Edificio 10'!F20)=0," ",('5-Edificio 1'!F20+'6-Edificio 2'!F20+'7-Edificio 3'!F20+'8-Edificio 4'!F20+'9-Edificio 5'!F20+'10-edificio 6'!F20+'11-Edificio 7'!F20+'12-Edificio 8'!F20+'13-Edificio 9'!F20+'14-Edificio 10'!F20))</f>
        <v xml:space="preserve"> </v>
      </c>
      <c r="G16" s="34" t="str">
        <f t="shared" si="0"/>
        <v xml:space="preserve"> </v>
      </c>
      <c r="H16" s="34" t="str">
        <f t="shared" si="1"/>
        <v xml:space="preserve"> </v>
      </c>
      <c r="I16" s="34" t="str">
        <f>IF(SUM('5-Edificio 1'!I20,'6-Edificio 2'!I20,'7-Edificio 3'!I20,'8-Edificio 4'!I20,'9-Edificio 5'!I20,'10-edificio 6'!I20,'11-Edificio 7'!I20,'12-Edificio 8'!I20,'13-Edificio 9'!I20,'14-Edificio 10'!I20)=0," ",SUM('5-Edificio 1'!I20,'6-Edificio 2'!I20,'7-Edificio 3'!I20,'8-Edificio 4'!I20,'9-Edificio 5'!I20,'10-edificio 6'!I20,'11-Edificio 7'!I20,'12-Edificio 8'!I20,'13-Edificio 9'!I20,'14-Edificio 10'!I20))</f>
        <v xml:space="preserve"> </v>
      </c>
      <c r="J16" s="34" t="str">
        <f>IF(SUM('5-Edificio 1'!J20,'6-Edificio 2'!J20,'7-Edificio 3'!J20,'8-Edificio 4'!J20,'9-Edificio 5'!J20,'10-edificio 6'!J20,'11-Edificio 7'!J20,'12-Edificio 8'!J20,'13-Edificio 9'!J20,'14-Edificio 10'!J20)=0," ",SUM('5-Edificio 1'!J20,'6-Edificio 2'!J20,'7-Edificio 3'!J20,'8-Edificio 4'!J20,'9-Edificio 5'!J20,'10-edificio 6'!J20,'11-Edificio 7'!J20,'12-Edificio 8'!J20,'13-Edificio 9'!J20,'14-Edificio 10'!J20))</f>
        <v xml:space="preserve"> </v>
      </c>
      <c r="K16" s="34" t="str">
        <f t="shared" si="2"/>
        <v xml:space="preserve"> </v>
      </c>
    </row>
    <row r="17" spans="1:11" ht="20.100000000000001" customHeight="1" x14ac:dyDescent="0.25">
      <c r="A17" s="17" t="s">
        <v>20</v>
      </c>
      <c r="B17" s="34" t="str">
        <f>IF(SUM('5-Edificio 1'!B21+'6-Edificio 2'!B21+'7-Edificio 3'!B21+'8-Edificio 4'!B21+'9-Edificio 5'!B21+'10-edificio 6'!B21+'11-Edificio 7'!B21+'12-Edificio 8'!B21+'13-Edificio 9'!B21+'14-Edificio 10'!B21)=0," ",('5-Edificio 1'!B21+'6-Edificio 2'!B21+'7-Edificio 3'!B21+'8-Edificio 4'!B21+'9-Edificio 5'!B21+'10-edificio 6'!B21+'11-Edificio 7'!B21+'12-Edificio 8'!B21+'13-Edificio 9'!B21+'14-Edificio 10'!B21))</f>
        <v xml:space="preserve"> </v>
      </c>
      <c r="C17" s="34" t="str">
        <f>IF(SUM('5-Edificio 1'!C21+'6-Edificio 2'!C21+'7-Edificio 3'!C21+'8-Edificio 4'!C21+'9-Edificio 5'!C21+'10-edificio 6'!C21+'11-Edificio 7'!C21+'12-Edificio 8'!C21+'13-Edificio 9'!C21+'14-Edificio 10'!C21)=0," ",('5-Edificio 1'!C21+'6-Edificio 2'!C21+'7-Edificio 3'!C21+'8-Edificio 4'!C21+'9-Edificio 5'!C21+'10-edificio 6'!C21+'11-Edificio 7'!C21+'12-Edificio 8'!C21+'13-Edificio 9'!C21+'14-Edificio 10'!C21))</f>
        <v xml:space="preserve"> </v>
      </c>
      <c r="D17" s="42" t="str">
        <f>IF(SUM('5-Edificio 1'!D21+'6-Edificio 2'!D21+'7-Edificio 3'!D21+'8-Edificio 4'!D21+'9-Edificio 5'!D21+'10-edificio 6'!D21+'11-Edificio 7'!D21+'12-Edificio 8'!D21+'13-Edificio 9'!D21+'14-Edificio 10'!D21)=0," ",('5-Edificio 1'!D21+'6-Edificio 2'!D21+'7-Edificio 3'!D21+'8-Edificio 4'!D21+'9-Edificio 5'!D21+'10-edificio 6'!D21+'11-Edificio 7'!D21+'12-Edificio 8'!D21+'13-Edificio 9'!D21+'14-Edificio 10'!D21))</f>
        <v xml:space="preserve"> </v>
      </c>
      <c r="E17" s="34" t="str">
        <f>IF(SUM('5-Edificio 1'!E21+'6-Edificio 2'!E21+'7-Edificio 3'!E21+'8-Edificio 4'!E21+'9-Edificio 5'!E21+'10-edificio 6'!E21+'11-Edificio 7'!E21+'12-Edificio 8'!E21+'13-Edificio 9'!E21+'14-Edificio 10'!E21)=0," ",('5-Edificio 1'!E21+'6-Edificio 2'!E21+'7-Edificio 3'!E21+'8-Edificio 4'!E21+'9-Edificio 5'!E21+'10-edificio 6'!E21+'11-Edificio 7'!E21+'12-Edificio 8'!E21+'13-Edificio 9'!E21+'14-Edificio 10'!E21))</f>
        <v xml:space="preserve"> </v>
      </c>
      <c r="F17" s="34" t="str">
        <f>IF(SUM('5-Edificio 1'!F21+'6-Edificio 2'!F21+'7-Edificio 3'!F21+'8-Edificio 4'!F21+'9-Edificio 5'!F21+'10-edificio 6'!F21+'11-Edificio 7'!F21+'12-Edificio 8'!F21+'13-Edificio 9'!F21+'14-Edificio 10'!F21)=0," ",('5-Edificio 1'!F21+'6-Edificio 2'!F21+'7-Edificio 3'!F21+'8-Edificio 4'!F21+'9-Edificio 5'!F21+'10-edificio 6'!F21+'11-Edificio 7'!F21+'12-Edificio 8'!F21+'13-Edificio 9'!F21+'14-Edificio 10'!F21))</f>
        <v xml:space="preserve"> </v>
      </c>
      <c r="G17" s="34" t="str">
        <f t="shared" si="0"/>
        <v xml:space="preserve"> </v>
      </c>
      <c r="H17" s="34" t="str">
        <f t="shared" si="1"/>
        <v xml:space="preserve"> </v>
      </c>
      <c r="I17" s="34" t="str">
        <f>IF(SUM('5-Edificio 1'!I21,'6-Edificio 2'!I21,'7-Edificio 3'!I21,'8-Edificio 4'!I21,'9-Edificio 5'!I21,'10-edificio 6'!I21,'11-Edificio 7'!I21,'12-Edificio 8'!I21,'13-Edificio 9'!I21,'14-Edificio 10'!I21)=0," ",SUM('5-Edificio 1'!I21,'6-Edificio 2'!I21,'7-Edificio 3'!I21,'8-Edificio 4'!I21,'9-Edificio 5'!I21,'10-edificio 6'!I21,'11-Edificio 7'!I21,'12-Edificio 8'!I21,'13-Edificio 9'!I21,'14-Edificio 10'!I21))</f>
        <v xml:space="preserve"> </v>
      </c>
      <c r="J17" s="34" t="str">
        <f>IF(SUM('5-Edificio 1'!J21,'6-Edificio 2'!J21,'7-Edificio 3'!J21,'8-Edificio 4'!J21,'9-Edificio 5'!J21,'10-edificio 6'!J21,'11-Edificio 7'!J21,'12-Edificio 8'!J21,'13-Edificio 9'!J21,'14-Edificio 10'!J21)=0," ",SUM('5-Edificio 1'!J21,'6-Edificio 2'!J21,'7-Edificio 3'!J21,'8-Edificio 4'!J21,'9-Edificio 5'!J21,'10-edificio 6'!J21,'11-Edificio 7'!J21,'12-Edificio 8'!J21,'13-Edificio 9'!J21,'14-Edificio 10'!J21))</f>
        <v xml:space="preserve"> </v>
      </c>
      <c r="K17" s="34" t="str">
        <f t="shared" si="2"/>
        <v xml:space="preserve"> </v>
      </c>
    </row>
    <row r="18" spans="1:11" ht="20.100000000000001" customHeight="1" x14ac:dyDescent="0.25">
      <c r="A18" s="17" t="s">
        <v>9</v>
      </c>
      <c r="B18" s="34" t="str">
        <f>IF(SUM('5-Edificio 1'!B22+'6-Edificio 2'!B22+'7-Edificio 3'!B22+'8-Edificio 4'!B22+'9-Edificio 5'!B22+'10-edificio 6'!B22+'11-Edificio 7'!B22+'12-Edificio 8'!B22+'13-Edificio 9'!B22+'14-Edificio 10'!B22)=0," ",('5-Edificio 1'!B22+'6-Edificio 2'!B22+'7-Edificio 3'!B22+'8-Edificio 4'!B22+'9-Edificio 5'!B22+'10-edificio 6'!B22+'11-Edificio 7'!B22+'12-Edificio 8'!B22+'13-Edificio 9'!B22+'14-Edificio 10'!B22))</f>
        <v xml:space="preserve"> </v>
      </c>
      <c r="C18" s="34" t="str">
        <f>IF(SUM('5-Edificio 1'!C22+'6-Edificio 2'!C22+'7-Edificio 3'!C22+'8-Edificio 4'!C22+'9-Edificio 5'!C22+'10-edificio 6'!C22+'11-Edificio 7'!C22+'12-Edificio 8'!C22+'13-Edificio 9'!C22+'14-Edificio 10'!C22)=0," ",('5-Edificio 1'!C22+'6-Edificio 2'!C22+'7-Edificio 3'!C22+'8-Edificio 4'!C22+'9-Edificio 5'!C22+'10-edificio 6'!C22+'11-Edificio 7'!C22+'12-Edificio 8'!C22+'13-Edificio 9'!C22+'14-Edificio 10'!C22))</f>
        <v xml:space="preserve"> </v>
      </c>
      <c r="D18" s="42" t="str">
        <f>IF(SUM('5-Edificio 1'!D22+'6-Edificio 2'!D22+'7-Edificio 3'!D22+'8-Edificio 4'!D22+'9-Edificio 5'!D22+'10-edificio 6'!D22+'11-Edificio 7'!D22+'12-Edificio 8'!D22+'13-Edificio 9'!D22+'14-Edificio 10'!D22)=0," ",('5-Edificio 1'!D22+'6-Edificio 2'!D22+'7-Edificio 3'!D22+'8-Edificio 4'!D22+'9-Edificio 5'!D22+'10-edificio 6'!D22+'11-Edificio 7'!D22+'12-Edificio 8'!D22+'13-Edificio 9'!D22+'14-Edificio 10'!D22))</f>
        <v xml:space="preserve"> </v>
      </c>
      <c r="E18" s="34" t="str">
        <f>IF(SUM('5-Edificio 1'!E22+'6-Edificio 2'!E22+'7-Edificio 3'!E22+'8-Edificio 4'!E22+'9-Edificio 5'!E22+'10-edificio 6'!E22+'11-Edificio 7'!E22+'12-Edificio 8'!E22+'13-Edificio 9'!E22+'14-Edificio 10'!E22)=0," ",('5-Edificio 1'!E22+'6-Edificio 2'!E22+'7-Edificio 3'!E22+'8-Edificio 4'!E22+'9-Edificio 5'!E22+'10-edificio 6'!E22+'11-Edificio 7'!E22+'12-Edificio 8'!E22+'13-Edificio 9'!E22+'14-Edificio 10'!E22))</f>
        <v xml:space="preserve"> </v>
      </c>
      <c r="F18" s="34" t="str">
        <f>IF(SUM('5-Edificio 1'!F22+'6-Edificio 2'!F22+'7-Edificio 3'!F22+'8-Edificio 4'!F22+'9-Edificio 5'!F22+'10-edificio 6'!F22+'11-Edificio 7'!F22+'12-Edificio 8'!F22+'13-Edificio 9'!F22+'14-Edificio 10'!F22)=0," ",('5-Edificio 1'!F22+'6-Edificio 2'!F22+'7-Edificio 3'!F22+'8-Edificio 4'!F22+'9-Edificio 5'!F22+'10-edificio 6'!F22+'11-Edificio 7'!F22+'12-Edificio 8'!F22+'13-Edificio 9'!F22+'14-Edificio 10'!F22))</f>
        <v xml:space="preserve"> </v>
      </c>
      <c r="G18" s="34" t="str">
        <f t="shared" si="0"/>
        <v xml:space="preserve"> </v>
      </c>
      <c r="H18" s="34" t="str">
        <f t="shared" si="1"/>
        <v xml:space="preserve"> </v>
      </c>
      <c r="I18" s="34" t="str">
        <f>IF(SUM('5-Edificio 1'!I22,'6-Edificio 2'!I22,'7-Edificio 3'!I22,'8-Edificio 4'!I22,'9-Edificio 5'!I22,'10-edificio 6'!I22,'11-Edificio 7'!I22,'12-Edificio 8'!I22,'13-Edificio 9'!I22,'14-Edificio 10'!I22)=0," ",SUM('5-Edificio 1'!I22,'6-Edificio 2'!I22,'7-Edificio 3'!I22,'8-Edificio 4'!I22,'9-Edificio 5'!I22,'10-edificio 6'!I22,'11-Edificio 7'!I22,'12-Edificio 8'!I22,'13-Edificio 9'!I22,'14-Edificio 10'!I22))</f>
        <v xml:space="preserve"> </v>
      </c>
      <c r="J18" s="34" t="str">
        <f>IF(SUM('5-Edificio 1'!J22,'6-Edificio 2'!J22,'7-Edificio 3'!J22,'8-Edificio 4'!J22,'9-Edificio 5'!J22,'10-edificio 6'!J22,'11-Edificio 7'!J22,'12-Edificio 8'!J22,'13-Edificio 9'!J22,'14-Edificio 10'!J22)=0," ",SUM('5-Edificio 1'!J22,'6-Edificio 2'!J22,'7-Edificio 3'!J22,'8-Edificio 4'!J22,'9-Edificio 5'!J22,'10-edificio 6'!J22,'11-Edificio 7'!J22,'12-Edificio 8'!J22,'13-Edificio 9'!J22,'14-Edificio 10'!J22))</f>
        <v xml:space="preserve"> </v>
      </c>
      <c r="K18" s="34" t="str">
        <f t="shared" si="2"/>
        <v xml:space="preserve"> </v>
      </c>
    </row>
    <row r="19" spans="1:11" ht="20.100000000000001" customHeight="1" x14ac:dyDescent="0.25">
      <c r="A19" s="17" t="s">
        <v>10</v>
      </c>
      <c r="B19" s="34" t="str">
        <f>IF(SUM('5-Edificio 1'!B23+'6-Edificio 2'!B23+'7-Edificio 3'!B23+'8-Edificio 4'!B23+'9-Edificio 5'!B23+'10-edificio 6'!B23+'11-Edificio 7'!B23+'12-Edificio 8'!B23+'13-Edificio 9'!B23+'14-Edificio 10'!B23)=0," ",('5-Edificio 1'!B23+'6-Edificio 2'!B23+'7-Edificio 3'!B23+'8-Edificio 4'!B23+'9-Edificio 5'!B23+'10-edificio 6'!B23+'11-Edificio 7'!B23+'12-Edificio 8'!B23+'13-Edificio 9'!B23+'14-Edificio 10'!B23))</f>
        <v xml:space="preserve"> </v>
      </c>
      <c r="C19" s="34" t="str">
        <f>IF(SUM('5-Edificio 1'!C23+'6-Edificio 2'!C23+'7-Edificio 3'!C23+'8-Edificio 4'!C23+'9-Edificio 5'!C23+'10-edificio 6'!C23+'11-Edificio 7'!C23+'12-Edificio 8'!C23+'13-Edificio 9'!C23+'14-Edificio 10'!C23)=0," ",('5-Edificio 1'!C23+'6-Edificio 2'!C23+'7-Edificio 3'!C23+'8-Edificio 4'!C23+'9-Edificio 5'!C23+'10-edificio 6'!C23+'11-Edificio 7'!C23+'12-Edificio 8'!C23+'13-Edificio 9'!C23+'14-Edificio 10'!C23))</f>
        <v xml:space="preserve"> </v>
      </c>
      <c r="D19" s="42" t="str">
        <f>IF(SUM('5-Edificio 1'!D23+'6-Edificio 2'!D23+'7-Edificio 3'!D23+'8-Edificio 4'!D23+'9-Edificio 5'!D23+'10-edificio 6'!D23+'11-Edificio 7'!D23+'12-Edificio 8'!D23+'13-Edificio 9'!D23+'14-Edificio 10'!D23)=0," ",('5-Edificio 1'!D23+'6-Edificio 2'!D23+'7-Edificio 3'!D23+'8-Edificio 4'!D23+'9-Edificio 5'!D23+'10-edificio 6'!D23+'11-Edificio 7'!D23+'12-Edificio 8'!D23+'13-Edificio 9'!D23+'14-Edificio 10'!D23))</f>
        <v xml:space="preserve"> </v>
      </c>
      <c r="E19" s="34" t="str">
        <f>IF(SUM('5-Edificio 1'!E23+'6-Edificio 2'!E23+'7-Edificio 3'!E23+'8-Edificio 4'!E23+'9-Edificio 5'!E23+'10-edificio 6'!E23+'11-Edificio 7'!E23+'12-Edificio 8'!E23+'13-Edificio 9'!E23+'14-Edificio 10'!E23)=0," ",('5-Edificio 1'!E23+'6-Edificio 2'!E23+'7-Edificio 3'!E23+'8-Edificio 4'!E23+'9-Edificio 5'!E23+'10-edificio 6'!E23+'11-Edificio 7'!E23+'12-Edificio 8'!E23+'13-Edificio 9'!E23+'14-Edificio 10'!E23))</f>
        <v xml:space="preserve"> </v>
      </c>
      <c r="F19" s="34" t="str">
        <f>IF(SUM('5-Edificio 1'!F23+'6-Edificio 2'!F23+'7-Edificio 3'!F23+'8-Edificio 4'!F23+'9-Edificio 5'!F23+'10-edificio 6'!F23+'11-Edificio 7'!F23+'12-Edificio 8'!F23+'13-Edificio 9'!F23+'14-Edificio 10'!F23)=0," ",('5-Edificio 1'!F23+'6-Edificio 2'!F23+'7-Edificio 3'!F23+'8-Edificio 4'!F23+'9-Edificio 5'!F23+'10-edificio 6'!F23+'11-Edificio 7'!F23+'12-Edificio 8'!F23+'13-Edificio 9'!F23+'14-Edificio 10'!F23))</f>
        <v xml:space="preserve"> </v>
      </c>
      <c r="G19" s="34" t="str">
        <f t="shared" si="0"/>
        <v xml:space="preserve"> </v>
      </c>
      <c r="H19" s="34" t="str">
        <f t="shared" si="1"/>
        <v xml:space="preserve"> </v>
      </c>
      <c r="I19" s="34" t="str">
        <f>IF(SUM('5-Edificio 1'!I23,'6-Edificio 2'!I23,'7-Edificio 3'!I23,'8-Edificio 4'!I23,'9-Edificio 5'!I23,'10-edificio 6'!I23,'11-Edificio 7'!I23,'12-Edificio 8'!I23,'13-Edificio 9'!I23,'14-Edificio 10'!I23)=0," ",SUM('5-Edificio 1'!I23,'6-Edificio 2'!I23,'7-Edificio 3'!I23,'8-Edificio 4'!I23,'9-Edificio 5'!I23,'10-edificio 6'!I23,'11-Edificio 7'!I23,'12-Edificio 8'!I23,'13-Edificio 9'!I23,'14-Edificio 10'!I23))</f>
        <v xml:space="preserve"> </v>
      </c>
      <c r="J19" s="34" t="str">
        <f>IF(SUM('5-Edificio 1'!J23,'6-Edificio 2'!J23,'7-Edificio 3'!J23,'8-Edificio 4'!J23,'9-Edificio 5'!J23,'10-edificio 6'!J23,'11-Edificio 7'!J23,'12-Edificio 8'!J23,'13-Edificio 9'!J23,'14-Edificio 10'!J23)=0," ",SUM('5-Edificio 1'!J23,'6-Edificio 2'!J23,'7-Edificio 3'!J23,'8-Edificio 4'!J23,'9-Edificio 5'!J23,'10-edificio 6'!J23,'11-Edificio 7'!J23,'12-Edificio 8'!J23,'13-Edificio 9'!J23,'14-Edificio 10'!J23))</f>
        <v xml:space="preserve"> </v>
      </c>
      <c r="K19" s="34" t="str">
        <f t="shared" si="2"/>
        <v xml:space="preserve"> </v>
      </c>
    </row>
    <row r="20" spans="1:11" ht="20.100000000000001" customHeight="1" x14ac:dyDescent="0.25">
      <c r="A20" s="17" t="s">
        <v>11</v>
      </c>
      <c r="B20" s="34" t="str">
        <f>IF(SUM('5-Edificio 1'!B24+'6-Edificio 2'!B24+'7-Edificio 3'!B24+'8-Edificio 4'!B24+'9-Edificio 5'!B24+'10-edificio 6'!B24+'11-Edificio 7'!B24+'12-Edificio 8'!B24+'13-Edificio 9'!B24+'14-Edificio 10'!B24)=0," ",('5-Edificio 1'!B24+'6-Edificio 2'!B24+'7-Edificio 3'!B24+'8-Edificio 4'!B24+'9-Edificio 5'!B24+'10-edificio 6'!B24+'11-Edificio 7'!B24+'12-Edificio 8'!B24+'13-Edificio 9'!B24+'14-Edificio 10'!B24))</f>
        <v xml:space="preserve"> </v>
      </c>
      <c r="C20" s="34" t="str">
        <f>IF(SUM('5-Edificio 1'!C24+'6-Edificio 2'!C24+'7-Edificio 3'!C24+'8-Edificio 4'!C24+'9-Edificio 5'!C24+'10-edificio 6'!C24+'11-Edificio 7'!C24+'12-Edificio 8'!C24+'13-Edificio 9'!C24+'14-Edificio 10'!C24)=0," ",('5-Edificio 1'!C24+'6-Edificio 2'!C24+'7-Edificio 3'!C24+'8-Edificio 4'!C24+'9-Edificio 5'!C24+'10-edificio 6'!C24+'11-Edificio 7'!C24+'12-Edificio 8'!C24+'13-Edificio 9'!C24+'14-Edificio 10'!C24))</f>
        <v xml:space="preserve"> </v>
      </c>
      <c r="D20" s="42" t="str">
        <f>IF(SUM('5-Edificio 1'!D24+'6-Edificio 2'!D24+'7-Edificio 3'!D24+'8-Edificio 4'!D24+'9-Edificio 5'!D24+'10-edificio 6'!D24+'11-Edificio 7'!D24+'12-Edificio 8'!D24+'13-Edificio 9'!D24+'14-Edificio 10'!D24)=0," ",('5-Edificio 1'!D24+'6-Edificio 2'!D24+'7-Edificio 3'!D24+'8-Edificio 4'!D24+'9-Edificio 5'!D24+'10-edificio 6'!D24+'11-Edificio 7'!D24+'12-Edificio 8'!D24+'13-Edificio 9'!D24+'14-Edificio 10'!D24))</f>
        <v xml:space="preserve"> </v>
      </c>
      <c r="E20" s="34" t="str">
        <f>IF(SUM('5-Edificio 1'!E24+'6-Edificio 2'!E24+'7-Edificio 3'!E24+'8-Edificio 4'!E24+'9-Edificio 5'!E24+'10-edificio 6'!E24+'11-Edificio 7'!E24+'12-Edificio 8'!E24+'13-Edificio 9'!E24+'14-Edificio 10'!E24)=0," ",('5-Edificio 1'!E24+'6-Edificio 2'!E24+'7-Edificio 3'!E24+'8-Edificio 4'!E24+'9-Edificio 5'!E24+'10-edificio 6'!E24+'11-Edificio 7'!E24+'12-Edificio 8'!E24+'13-Edificio 9'!E24+'14-Edificio 10'!E24))</f>
        <v xml:space="preserve"> </v>
      </c>
      <c r="F20" s="34" t="str">
        <f>IF(SUM('5-Edificio 1'!F24+'6-Edificio 2'!F24+'7-Edificio 3'!F24+'8-Edificio 4'!F24+'9-Edificio 5'!F24+'10-edificio 6'!F24+'11-Edificio 7'!F24+'12-Edificio 8'!F24+'13-Edificio 9'!F24+'14-Edificio 10'!F24)=0," ",('5-Edificio 1'!F24+'6-Edificio 2'!F24+'7-Edificio 3'!F24+'8-Edificio 4'!F24+'9-Edificio 5'!F24+'10-edificio 6'!F24+'11-Edificio 7'!F24+'12-Edificio 8'!F24+'13-Edificio 9'!F24+'14-Edificio 10'!F24))</f>
        <v xml:space="preserve"> </v>
      </c>
      <c r="G20" s="34" t="str">
        <f t="shared" si="0"/>
        <v xml:space="preserve"> </v>
      </c>
      <c r="H20" s="34" t="str">
        <f t="shared" si="1"/>
        <v xml:space="preserve"> </v>
      </c>
      <c r="I20" s="34" t="str">
        <f>IF(SUM('5-Edificio 1'!I24,'6-Edificio 2'!I24,'7-Edificio 3'!I24,'8-Edificio 4'!I24,'9-Edificio 5'!I24,'10-edificio 6'!I24,'11-Edificio 7'!I24,'12-Edificio 8'!I24,'13-Edificio 9'!I24,'14-Edificio 10'!I24)=0," ",SUM('5-Edificio 1'!I24,'6-Edificio 2'!I24,'7-Edificio 3'!I24,'8-Edificio 4'!I24,'9-Edificio 5'!I24,'10-edificio 6'!I24,'11-Edificio 7'!I24,'12-Edificio 8'!I24,'13-Edificio 9'!I24,'14-Edificio 10'!I24))</f>
        <v xml:space="preserve"> </v>
      </c>
      <c r="J20" s="34" t="str">
        <f>IF(SUM('5-Edificio 1'!J24,'6-Edificio 2'!J24,'7-Edificio 3'!J24,'8-Edificio 4'!J24,'9-Edificio 5'!J24,'10-edificio 6'!J24,'11-Edificio 7'!J24,'12-Edificio 8'!J24,'13-Edificio 9'!J24,'14-Edificio 10'!J24)=0," ",SUM('5-Edificio 1'!J24,'6-Edificio 2'!J24,'7-Edificio 3'!J24,'8-Edificio 4'!J24,'9-Edificio 5'!J24,'10-edificio 6'!J24,'11-Edificio 7'!J24,'12-Edificio 8'!J24,'13-Edificio 9'!J24,'14-Edificio 10'!J24))</f>
        <v xml:space="preserve"> </v>
      </c>
      <c r="K20" s="34" t="str">
        <f t="shared" si="2"/>
        <v xml:space="preserve"> </v>
      </c>
    </row>
    <row r="21" spans="1:11" ht="20.100000000000001" customHeight="1" x14ac:dyDescent="0.25">
      <c r="A21" s="17" t="s">
        <v>12</v>
      </c>
      <c r="B21" s="34" t="str">
        <f>IF(SUM('5-Edificio 1'!B25+'6-Edificio 2'!B25+'7-Edificio 3'!B25+'8-Edificio 4'!B25+'9-Edificio 5'!B25+'10-edificio 6'!B25+'11-Edificio 7'!B25+'12-Edificio 8'!B25+'13-Edificio 9'!B25+'14-Edificio 10'!B25)=0," ",('5-Edificio 1'!B25+'6-Edificio 2'!B25+'7-Edificio 3'!B25+'8-Edificio 4'!B25+'9-Edificio 5'!B25+'10-edificio 6'!B25+'11-Edificio 7'!B25+'12-Edificio 8'!B25+'13-Edificio 9'!B25+'14-Edificio 10'!B25))</f>
        <v xml:space="preserve"> </v>
      </c>
      <c r="C21" s="34" t="str">
        <f>IF(SUM('5-Edificio 1'!C25+'6-Edificio 2'!C25+'7-Edificio 3'!C25+'8-Edificio 4'!C25+'9-Edificio 5'!C25+'10-edificio 6'!C25+'11-Edificio 7'!C25+'12-Edificio 8'!C25+'13-Edificio 9'!C25+'14-Edificio 10'!C25)=0," ",('5-Edificio 1'!C25+'6-Edificio 2'!C25+'7-Edificio 3'!C25+'8-Edificio 4'!C25+'9-Edificio 5'!C25+'10-edificio 6'!C25+'11-Edificio 7'!C25+'12-Edificio 8'!C25+'13-Edificio 9'!C25+'14-Edificio 10'!C25))</f>
        <v xml:space="preserve"> </v>
      </c>
      <c r="D21" s="42" t="str">
        <f>IF(SUM('5-Edificio 1'!D25+'6-Edificio 2'!D25+'7-Edificio 3'!D25+'8-Edificio 4'!D25+'9-Edificio 5'!D25+'10-edificio 6'!D25+'11-Edificio 7'!D25+'12-Edificio 8'!D25+'13-Edificio 9'!D25+'14-Edificio 10'!D25)=0," ",('5-Edificio 1'!D25+'6-Edificio 2'!D25+'7-Edificio 3'!D25+'8-Edificio 4'!D25+'9-Edificio 5'!D25+'10-edificio 6'!D25+'11-Edificio 7'!D25+'12-Edificio 8'!D25+'13-Edificio 9'!D25+'14-Edificio 10'!D25))</f>
        <v xml:space="preserve"> </v>
      </c>
      <c r="E21" s="34" t="str">
        <f>IF(SUM('5-Edificio 1'!E25+'6-Edificio 2'!E25+'7-Edificio 3'!E25+'8-Edificio 4'!E25+'9-Edificio 5'!E25+'10-edificio 6'!E25+'11-Edificio 7'!E25+'12-Edificio 8'!E25+'13-Edificio 9'!E25+'14-Edificio 10'!E25)=0," ",('5-Edificio 1'!E25+'6-Edificio 2'!E25+'7-Edificio 3'!E25+'8-Edificio 4'!E25+'9-Edificio 5'!E25+'10-edificio 6'!E25+'11-Edificio 7'!E25+'12-Edificio 8'!E25+'13-Edificio 9'!E25+'14-Edificio 10'!E25))</f>
        <v xml:space="preserve"> </v>
      </c>
      <c r="F21" s="34" t="str">
        <f>IF(SUM('5-Edificio 1'!F25+'6-Edificio 2'!F25+'7-Edificio 3'!F25+'8-Edificio 4'!F25+'9-Edificio 5'!F25+'10-edificio 6'!F25+'11-Edificio 7'!F25+'12-Edificio 8'!F25+'13-Edificio 9'!F25+'14-Edificio 10'!F25)=0," ",('5-Edificio 1'!F25+'6-Edificio 2'!F25+'7-Edificio 3'!F25+'8-Edificio 4'!F25+'9-Edificio 5'!F25+'10-edificio 6'!F25+'11-Edificio 7'!F25+'12-Edificio 8'!F25+'13-Edificio 9'!F25+'14-Edificio 10'!F25))</f>
        <v xml:space="preserve"> </v>
      </c>
      <c r="G21" s="34" t="str">
        <f t="shared" si="0"/>
        <v xml:space="preserve"> </v>
      </c>
      <c r="H21" s="34" t="str">
        <f t="shared" si="1"/>
        <v xml:space="preserve"> </v>
      </c>
      <c r="I21" s="34" t="str">
        <f>IF(SUM('5-Edificio 1'!I25,'6-Edificio 2'!I25,'7-Edificio 3'!I25,'8-Edificio 4'!I25,'9-Edificio 5'!I25,'10-edificio 6'!I25,'11-Edificio 7'!I25,'12-Edificio 8'!I25,'13-Edificio 9'!I25,'14-Edificio 10'!I25)=0," ",SUM('5-Edificio 1'!I25,'6-Edificio 2'!I25,'7-Edificio 3'!I25,'8-Edificio 4'!I25,'9-Edificio 5'!I25,'10-edificio 6'!I25,'11-Edificio 7'!I25,'12-Edificio 8'!I25,'13-Edificio 9'!I25,'14-Edificio 10'!I25))</f>
        <v xml:space="preserve"> </v>
      </c>
      <c r="J21" s="34" t="str">
        <f>IF(SUM('5-Edificio 1'!J25,'6-Edificio 2'!J25,'7-Edificio 3'!J25,'8-Edificio 4'!J25,'9-Edificio 5'!J25,'10-edificio 6'!J25,'11-Edificio 7'!J25,'12-Edificio 8'!J25,'13-Edificio 9'!J25,'14-Edificio 10'!J25)=0," ",SUM('5-Edificio 1'!J25,'6-Edificio 2'!J25,'7-Edificio 3'!J25,'8-Edificio 4'!J25,'9-Edificio 5'!J25,'10-edificio 6'!J25,'11-Edificio 7'!J25,'12-Edificio 8'!J25,'13-Edificio 9'!J25,'14-Edificio 10'!J25))</f>
        <v xml:space="preserve"> </v>
      </c>
      <c r="K21" s="34" t="str">
        <f t="shared" si="2"/>
        <v xml:space="preserve"> </v>
      </c>
    </row>
    <row r="22" spans="1:11" ht="20.100000000000001" customHeight="1" x14ac:dyDescent="0.25">
      <c r="A22" s="56" t="s">
        <v>116</v>
      </c>
      <c r="B22" s="35">
        <f>IF(SUM(B10:B21)=0,"",SUM(B10:B21))</f>
        <v>180279</v>
      </c>
      <c r="C22" s="35" t="s">
        <v>101</v>
      </c>
      <c r="D22" s="43">
        <f t="shared" ref="D22" si="3">IF(SUM(D10:D21)=0,"",SUM(D10:D21))</f>
        <v>29953945</v>
      </c>
      <c r="E22" s="35" t="s">
        <v>101</v>
      </c>
      <c r="F22" s="35" t="s">
        <v>101</v>
      </c>
      <c r="G22" s="35" t="s">
        <v>101</v>
      </c>
      <c r="H22" s="35" t="s">
        <v>101</v>
      </c>
      <c r="I22" s="35">
        <f>IF(SUM(I10:I21)=0,"",SUM(I10:I21))</f>
        <v>10041.540300000001</v>
      </c>
      <c r="J22" s="35">
        <f>IF(SUM(J10:J21)=0,"",SUM(J10:J21))</f>
        <v>10.041540300000001</v>
      </c>
      <c r="K22" s="35" t="s">
        <v>101</v>
      </c>
    </row>
    <row r="23" spans="1:11" ht="20.100000000000001" customHeight="1" x14ac:dyDescent="0.25">
      <c r="A23" s="56" t="s">
        <v>23</v>
      </c>
      <c r="B23" s="35">
        <f>IF(SUM(B10:B21)=0,"",AVERAGE(B10:B21))</f>
        <v>36055.800000000003</v>
      </c>
      <c r="C23" s="35" t="e">
        <f>IF(SUM(C10:C21)=0,"",AVERAGE(C10:C21))</f>
        <v>#VALUE!</v>
      </c>
      <c r="D23" s="43">
        <f t="shared" ref="D23:F23" si="4">IF(SUM(D10:D21)=0,"",AVERAGE(D10:D21))</f>
        <v>5990789</v>
      </c>
      <c r="E23" s="35">
        <f t="shared" si="4"/>
        <v>180</v>
      </c>
      <c r="F23" s="35">
        <f t="shared" si="4"/>
        <v>8500</v>
      </c>
      <c r="G23" s="35">
        <f>B23/E23</f>
        <v>200.31</v>
      </c>
      <c r="H23" s="35">
        <f>B23/F23</f>
        <v>4.2418588235294123</v>
      </c>
      <c r="I23" s="35">
        <f>B23*'3-Factor de emisión'!C4</f>
        <v>2008.3080600000001</v>
      </c>
      <c r="J23" s="99">
        <f>I23/1000</f>
        <v>2.0083080600000001</v>
      </c>
      <c r="K23" s="35">
        <f>I23/E23</f>
        <v>11.157267000000001</v>
      </c>
    </row>
    <row r="26" spans="1:11" s="81" customFormat="1" ht="18.75" x14ac:dyDescent="0.25">
      <c r="A26" s="137" t="s">
        <v>46</v>
      </c>
      <c r="B26" s="137"/>
      <c r="C26" s="137"/>
      <c r="D26" s="137"/>
      <c r="E26" s="137"/>
      <c r="F26" s="137"/>
      <c r="G26" s="137"/>
      <c r="H26" s="137"/>
      <c r="I26" s="137"/>
      <c r="J26" s="92"/>
      <c r="K26" s="91"/>
    </row>
    <row r="27" spans="1:11" s="81" customFormat="1" x14ac:dyDescent="0.25"/>
    <row r="28" spans="1:11" s="81" customFormat="1" x14ac:dyDescent="0.25"/>
    <row r="29" spans="1:11" s="81" customFormat="1" x14ac:dyDescent="0.25"/>
    <row r="30" spans="1:11" s="81" customFormat="1" x14ac:dyDescent="0.25"/>
    <row r="31" spans="1:11" s="81" customFormat="1" x14ac:dyDescent="0.25"/>
    <row r="32" spans="1:11" s="81" customFormat="1" x14ac:dyDescent="0.25"/>
    <row r="33" s="81" customFormat="1" x14ac:dyDescent="0.25"/>
    <row r="34" s="81" customFormat="1" x14ac:dyDescent="0.25"/>
    <row r="35" s="81" customFormat="1" x14ac:dyDescent="0.25"/>
    <row r="36" s="81" customFormat="1" x14ac:dyDescent="0.25"/>
    <row r="37" s="81" customFormat="1" x14ac:dyDescent="0.25"/>
    <row r="38" s="81" customFormat="1" x14ac:dyDescent="0.25"/>
    <row r="39" s="81" customFormat="1" x14ac:dyDescent="0.25"/>
    <row r="40" s="81" customFormat="1" x14ac:dyDescent="0.25"/>
    <row r="41" s="81" customFormat="1" x14ac:dyDescent="0.25"/>
    <row r="42" s="81" customFormat="1" x14ac:dyDescent="0.25"/>
    <row r="43" s="81" customFormat="1" x14ac:dyDescent="0.25"/>
    <row r="44" s="81" customFormat="1" x14ac:dyDescent="0.25"/>
    <row r="45" s="81" customFormat="1" x14ac:dyDescent="0.25"/>
    <row r="46" s="81" customFormat="1" x14ac:dyDescent="0.25"/>
    <row r="47" s="81" customFormat="1" x14ac:dyDescent="0.25"/>
    <row r="48" s="81" customFormat="1" x14ac:dyDescent="0.25"/>
    <row r="49" s="81" customFormat="1" x14ac:dyDescent="0.25"/>
    <row r="50" s="81" customFormat="1" x14ac:dyDescent="0.25"/>
    <row r="51" s="81" customFormat="1" x14ac:dyDescent="0.25"/>
    <row r="52" s="81" customFormat="1" x14ac:dyDescent="0.25"/>
    <row r="53" s="81" customFormat="1" x14ac:dyDescent="0.25"/>
    <row r="54" s="81" customFormat="1" x14ac:dyDescent="0.25"/>
    <row r="55" s="81" customFormat="1" x14ac:dyDescent="0.25"/>
    <row r="56" s="81" customFormat="1" x14ac:dyDescent="0.25"/>
    <row r="57" s="81" customFormat="1" x14ac:dyDescent="0.25"/>
    <row r="58" s="81" customFormat="1" x14ac:dyDescent="0.25"/>
    <row r="59" s="81" customFormat="1" x14ac:dyDescent="0.25"/>
    <row r="60" s="81" customFormat="1" x14ac:dyDescent="0.25"/>
    <row r="61" s="81" customFormat="1" x14ac:dyDescent="0.25"/>
    <row r="62" s="81" customFormat="1" x14ac:dyDescent="0.25"/>
    <row r="63" s="81" customFormat="1" x14ac:dyDescent="0.25"/>
    <row r="64" s="81" customFormat="1" x14ac:dyDescent="0.25"/>
    <row r="65" s="81" customFormat="1" x14ac:dyDescent="0.25"/>
    <row r="66" s="81" customFormat="1" x14ac:dyDescent="0.25"/>
    <row r="67" s="81" customFormat="1" x14ac:dyDescent="0.25"/>
    <row r="68" s="81" customFormat="1" x14ac:dyDescent="0.25"/>
    <row r="69" s="81" customFormat="1" x14ac:dyDescent="0.25"/>
    <row r="70" s="81" customFormat="1" x14ac:dyDescent="0.25"/>
    <row r="71" s="81" customFormat="1" x14ac:dyDescent="0.25"/>
    <row r="72" s="81" customFormat="1" x14ac:dyDescent="0.25"/>
    <row r="73" s="81" customFormat="1" x14ac:dyDescent="0.25"/>
    <row r="74" s="81" customFormat="1" x14ac:dyDescent="0.25"/>
    <row r="75" s="81" customFormat="1" x14ac:dyDescent="0.25"/>
    <row r="76" s="81" customFormat="1" x14ac:dyDescent="0.25"/>
    <row r="77" s="81" customFormat="1" x14ac:dyDescent="0.25"/>
    <row r="78" s="81" customFormat="1" x14ac:dyDescent="0.25"/>
    <row r="79" s="81" customFormat="1" x14ac:dyDescent="0.25"/>
    <row r="80" s="81" customFormat="1" x14ac:dyDescent="0.25"/>
    <row r="81" s="81" customFormat="1" x14ac:dyDescent="0.25"/>
    <row r="82" s="81" customFormat="1" x14ac:dyDescent="0.25"/>
    <row r="83" s="81" customFormat="1" x14ac:dyDescent="0.25"/>
    <row r="84" s="81" customFormat="1" x14ac:dyDescent="0.25"/>
    <row r="85" s="81" customFormat="1" x14ac:dyDescent="0.25"/>
    <row r="86" s="81" customFormat="1" x14ac:dyDescent="0.25"/>
    <row r="87" s="81" customFormat="1" x14ac:dyDescent="0.25"/>
    <row r="88" s="81" customFormat="1" x14ac:dyDescent="0.25"/>
    <row r="89" s="81" customFormat="1" x14ac:dyDescent="0.25"/>
    <row r="90" s="81" customFormat="1" x14ac:dyDescent="0.25"/>
    <row r="91" s="81" customFormat="1" x14ac:dyDescent="0.25"/>
    <row r="92" s="81" customFormat="1" x14ac:dyDescent="0.25"/>
    <row r="93" s="81" customFormat="1" x14ac:dyDescent="0.25"/>
    <row r="94" s="81" customFormat="1" x14ac:dyDescent="0.25"/>
    <row r="95" s="81" customFormat="1" x14ac:dyDescent="0.25"/>
    <row r="96" s="81" customFormat="1" x14ac:dyDescent="0.25"/>
    <row r="97" s="81" customFormat="1" x14ac:dyDescent="0.25"/>
    <row r="98" s="81" customFormat="1" x14ac:dyDescent="0.25"/>
    <row r="99" s="81" customFormat="1" x14ac:dyDescent="0.25"/>
    <row r="100" s="81" customFormat="1" x14ac:dyDescent="0.25"/>
    <row r="101" s="81" customFormat="1" x14ac:dyDescent="0.25"/>
    <row r="102" s="81" customFormat="1" x14ac:dyDescent="0.25"/>
    <row r="103" s="81" customFormat="1" x14ac:dyDescent="0.25"/>
    <row r="104" s="81" customFormat="1" x14ac:dyDescent="0.25"/>
    <row r="105" s="81" customFormat="1" x14ac:dyDescent="0.25"/>
    <row r="106" s="81" customFormat="1" x14ac:dyDescent="0.25"/>
    <row r="107" s="81" customFormat="1" x14ac:dyDescent="0.25"/>
    <row r="108" s="81" customFormat="1" x14ac:dyDescent="0.25"/>
    <row r="109" s="81" customFormat="1" x14ac:dyDescent="0.25"/>
    <row r="110" s="81" customFormat="1" x14ac:dyDescent="0.25"/>
    <row r="111" s="81" customFormat="1" x14ac:dyDescent="0.25"/>
    <row r="112" s="81" customFormat="1" x14ac:dyDescent="0.25"/>
    <row r="113" s="81" customFormat="1" x14ac:dyDescent="0.25"/>
    <row r="114" s="81" customFormat="1" x14ac:dyDescent="0.25"/>
    <row r="115" s="81" customFormat="1" x14ac:dyDescent="0.25"/>
    <row r="116" s="81" customFormat="1" x14ac:dyDescent="0.25"/>
    <row r="117" s="81" customFormat="1" x14ac:dyDescent="0.25"/>
    <row r="118" s="81" customFormat="1" x14ac:dyDescent="0.25"/>
    <row r="119" s="81" customFormat="1" x14ac:dyDescent="0.25"/>
    <row r="120" s="81" customFormat="1" x14ac:dyDescent="0.25"/>
    <row r="121" s="81" customFormat="1" x14ac:dyDescent="0.25"/>
    <row r="122" s="81" customFormat="1" x14ac:dyDescent="0.25"/>
    <row r="123" s="81" customFormat="1" x14ac:dyDescent="0.25"/>
    <row r="124" s="81" customFormat="1" x14ac:dyDescent="0.25"/>
    <row r="125" s="81" customFormat="1" x14ac:dyDescent="0.25"/>
    <row r="126" s="81" customFormat="1" x14ac:dyDescent="0.25"/>
    <row r="127" s="81" customFormat="1" x14ac:dyDescent="0.25"/>
    <row r="128" s="81" customFormat="1" x14ac:dyDescent="0.25"/>
    <row r="129" s="81" customFormat="1" x14ac:dyDescent="0.25"/>
    <row r="130" s="81" customFormat="1" x14ac:dyDescent="0.25"/>
    <row r="131" s="81" customFormat="1" x14ac:dyDescent="0.25"/>
    <row r="132" s="81" customFormat="1" x14ac:dyDescent="0.25"/>
    <row r="133" s="81" customFormat="1" x14ac:dyDescent="0.25"/>
    <row r="134" s="81" customFormat="1" x14ac:dyDescent="0.25"/>
    <row r="135" s="81" customFormat="1" x14ac:dyDescent="0.25"/>
    <row r="136" s="81" customFormat="1" x14ac:dyDescent="0.25"/>
    <row r="137" s="81" customFormat="1" x14ac:dyDescent="0.25"/>
    <row r="138" s="81" customFormat="1" x14ac:dyDescent="0.25"/>
    <row r="139" s="81" customFormat="1" x14ac:dyDescent="0.25"/>
    <row r="140" s="81" customFormat="1" x14ac:dyDescent="0.25"/>
    <row r="141" s="81" customFormat="1" x14ac:dyDescent="0.25"/>
    <row r="142" s="81" customFormat="1" x14ac:dyDescent="0.25"/>
    <row r="143" s="81" customFormat="1" x14ac:dyDescent="0.25"/>
    <row r="144" s="81" customFormat="1" x14ac:dyDescent="0.25"/>
    <row r="145" s="81" customFormat="1" x14ac:dyDescent="0.25"/>
    <row r="146" s="81" customFormat="1" x14ac:dyDescent="0.25"/>
    <row r="147" s="81" customFormat="1" x14ac:dyDescent="0.25"/>
    <row r="148" s="81" customFormat="1" x14ac:dyDescent="0.25"/>
    <row r="149" s="81" customFormat="1" x14ac:dyDescent="0.25"/>
    <row r="150" s="81" customFormat="1" x14ac:dyDescent="0.25"/>
    <row r="151" s="81" customFormat="1" x14ac:dyDescent="0.25"/>
    <row r="152" s="81" customFormat="1" x14ac:dyDescent="0.25"/>
    <row r="153" s="81" customFormat="1" x14ac:dyDescent="0.25"/>
    <row r="154" s="81" customFormat="1" x14ac:dyDescent="0.25"/>
    <row r="155" s="81" customFormat="1" x14ac:dyDescent="0.25"/>
    <row r="156" s="81" customFormat="1" x14ac:dyDescent="0.25"/>
    <row r="157" s="81" customFormat="1" x14ac:dyDescent="0.25"/>
  </sheetData>
  <mergeCells count="12">
    <mergeCell ref="A26:I26"/>
    <mergeCell ref="B4:I4"/>
    <mergeCell ref="A1:I1"/>
    <mergeCell ref="B3:I3"/>
    <mergeCell ref="A8:A9"/>
    <mergeCell ref="B8:B9"/>
    <mergeCell ref="C8:C9"/>
    <mergeCell ref="D8:D9"/>
    <mergeCell ref="E8:E9"/>
    <mergeCell ref="F8:F9"/>
    <mergeCell ref="A7:K7"/>
    <mergeCell ref="G8:K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44"/>
  <sheetViews>
    <sheetView zoomScale="80" zoomScaleNormal="80" workbookViewId="0">
      <selection activeCell="N34" sqref="N34"/>
    </sheetView>
  </sheetViews>
  <sheetFormatPr baseColWidth="10" defaultColWidth="11.42578125" defaultRowHeight="15" x14ac:dyDescent="0.25"/>
  <cols>
    <col min="1" max="10" width="13.7109375" style="3" customWidth="1"/>
    <col min="11" max="16384" width="11.42578125" style="3"/>
  </cols>
  <sheetData>
    <row r="1" spans="1:10" ht="18.75" customHeight="1" x14ac:dyDescent="0.25">
      <c r="A1" s="156" t="s">
        <v>44</v>
      </c>
      <c r="B1" s="156"/>
      <c r="C1" s="156"/>
      <c r="D1" s="156"/>
      <c r="E1" s="156"/>
      <c r="F1" s="156"/>
      <c r="G1" s="156"/>
      <c r="H1" s="156"/>
      <c r="I1" s="156"/>
      <c r="J1" s="156"/>
    </row>
    <row r="2" spans="1:10" x14ac:dyDescent="0.25">
      <c r="A2" s="21"/>
      <c r="B2" s="21"/>
      <c r="C2" s="21"/>
      <c r="D2" s="21"/>
      <c r="E2" s="21"/>
      <c r="F2" s="21"/>
      <c r="G2" s="21"/>
      <c r="H2" s="21"/>
      <c r="I2" s="21"/>
    </row>
    <row r="3" spans="1:10" ht="20.100000000000001" customHeight="1" x14ac:dyDescent="0.25">
      <c r="A3" s="153" t="s">
        <v>14</v>
      </c>
      <c r="B3" s="153"/>
      <c r="C3" s="25" t="str">
        <f>IF('4-Datos generales'!H11="","",'4-Datos generales'!H11)</f>
        <v>Imprenta Nacional</v>
      </c>
      <c r="D3" s="25"/>
      <c r="E3" s="25"/>
      <c r="F3" s="25"/>
      <c r="G3" s="25"/>
      <c r="H3" s="25"/>
      <c r="I3" s="25"/>
      <c r="J3" s="25"/>
    </row>
    <row r="4" spans="1:10" ht="20.100000000000001" customHeight="1" x14ac:dyDescent="0.25">
      <c r="A4" s="153" t="s">
        <v>58</v>
      </c>
      <c r="B4" s="153"/>
      <c r="C4" s="27"/>
      <c r="D4" s="27"/>
      <c r="E4" s="27"/>
      <c r="F4" s="27"/>
      <c r="G4" s="27"/>
      <c r="H4" s="27"/>
      <c r="I4" s="27"/>
      <c r="J4" s="27"/>
    </row>
    <row r="5" spans="1:10" ht="20.100000000000001" customHeight="1" x14ac:dyDescent="0.25">
      <c r="B5" s="23"/>
      <c r="C5" s="23"/>
      <c r="D5" s="23"/>
      <c r="E5" s="23"/>
      <c r="F5" s="23"/>
      <c r="G5" s="23"/>
      <c r="H5" s="23"/>
      <c r="I5" s="23"/>
      <c r="J5" s="23"/>
    </row>
    <row r="6" spans="1:10" ht="18.75" customHeight="1" x14ac:dyDescent="0.25">
      <c r="A6" s="155" t="s">
        <v>41</v>
      </c>
      <c r="B6" s="155"/>
      <c r="C6" s="155"/>
      <c r="D6" s="155"/>
      <c r="E6" s="155"/>
      <c r="F6" s="155"/>
      <c r="G6" s="155"/>
      <c r="H6" s="155"/>
      <c r="I6" s="155"/>
      <c r="J6" s="155"/>
    </row>
    <row r="7" spans="1:10" x14ac:dyDescent="0.25">
      <c r="A7" s="140" t="s">
        <v>43</v>
      </c>
      <c r="B7" s="140" t="s">
        <v>0</v>
      </c>
      <c r="C7" s="140" t="s">
        <v>21</v>
      </c>
      <c r="D7" s="140" t="s">
        <v>24</v>
      </c>
      <c r="E7" s="140" t="s">
        <v>50</v>
      </c>
      <c r="F7" s="160" t="s">
        <v>78</v>
      </c>
      <c r="G7" s="160" t="s">
        <v>33</v>
      </c>
      <c r="H7" s="140" t="s">
        <v>17</v>
      </c>
      <c r="I7" s="140"/>
      <c r="J7" s="140"/>
    </row>
    <row r="8" spans="1:10" ht="90" customHeight="1" x14ac:dyDescent="0.25">
      <c r="A8" s="140"/>
      <c r="B8" s="140"/>
      <c r="C8" s="140"/>
      <c r="D8" s="140"/>
      <c r="E8" s="140"/>
      <c r="F8" s="161"/>
      <c r="G8" s="161"/>
      <c r="H8" s="29" t="s">
        <v>57</v>
      </c>
      <c r="I8" s="29" t="s">
        <v>56</v>
      </c>
      <c r="J8" s="29" t="s">
        <v>51</v>
      </c>
    </row>
    <row r="9" spans="1:10" x14ac:dyDescent="0.25">
      <c r="A9" s="157">
        <v>2010</v>
      </c>
      <c r="B9" s="28" t="s">
        <v>19</v>
      </c>
      <c r="C9" s="28"/>
      <c r="D9" s="28"/>
      <c r="E9" s="28"/>
      <c r="F9" s="28"/>
      <c r="G9" s="28"/>
      <c r="H9" s="28"/>
      <c r="I9" s="28"/>
      <c r="J9" s="28"/>
    </row>
    <row r="10" spans="1:10" x14ac:dyDescent="0.25">
      <c r="A10" s="158"/>
      <c r="B10" s="28" t="s">
        <v>2</v>
      </c>
      <c r="C10" s="28"/>
      <c r="D10" s="28"/>
      <c r="E10" s="28"/>
      <c r="F10" s="28"/>
      <c r="G10" s="28"/>
      <c r="H10" s="28"/>
      <c r="I10" s="28"/>
      <c r="J10" s="28"/>
    </row>
    <row r="11" spans="1:10" x14ac:dyDescent="0.25">
      <c r="A11" s="158"/>
      <c r="B11" s="28" t="s">
        <v>3</v>
      </c>
      <c r="C11" s="28"/>
      <c r="D11" s="28"/>
      <c r="E11" s="28"/>
      <c r="F11" s="28"/>
      <c r="G11" s="28"/>
      <c r="H11" s="28"/>
      <c r="I11" s="28"/>
      <c r="J11" s="28"/>
    </row>
    <row r="12" spans="1:10" x14ac:dyDescent="0.25">
      <c r="A12" s="158"/>
      <c r="B12" s="28" t="s">
        <v>4</v>
      </c>
      <c r="C12" s="28"/>
      <c r="D12" s="28"/>
      <c r="E12" s="28"/>
      <c r="F12" s="28"/>
      <c r="G12" s="28"/>
      <c r="H12" s="28"/>
      <c r="I12" s="28"/>
      <c r="J12" s="28"/>
    </row>
    <row r="13" spans="1:10" x14ac:dyDescent="0.25">
      <c r="A13" s="158"/>
      <c r="B13" s="28" t="s">
        <v>5</v>
      </c>
      <c r="C13" s="28"/>
      <c r="D13" s="28"/>
      <c r="E13" s="28"/>
      <c r="F13" s="28"/>
      <c r="G13" s="28"/>
      <c r="H13" s="28"/>
      <c r="I13" s="28"/>
      <c r="J13" s="28"/>
    </row>
    <row r="14" spans="1:10" x14ac:dyDescent="0.25">
      <c r="A14" s="158"/>
      <c r="B14" s="28" t="s">
        <v>6</v>
      </c>
      <c r="C14" s="28"/>
      <c r="D14" s="28"/>
      <c r="E14" s="28"/>
      <c r="F14" s="28"/>
      <c r="G14" s="28"/>
      <c r="H14" s="28"/>
      <c r="I14" s="28"/>
      <c r="J14" s="28"/>
    </row>
    <row r="15" spans="1:10" x14ac:dyDescent="0.25">
      <c r="A15" s="158"/>
      <c r="B15" s="28" t="s">
        <v>7</v>
      </c>
      <c r="C15" s="28"/>
      <c r="D15" s="28"/>
      <c r="E15" s="28"/>
      <c r="F15" s="28"/>
      <c r="G15" s="28"/>
      <c r="H15" s="28"/>
      <c r="I15" s="28"/>
      <c r="J15" s="28"/>
    </row>
    <row r="16" spans="1:10" x14ac:dyDescent="0.25">
      <c r="A16" s="158"/>
      <c r="B16" s="28" t="s">
        <v>20</v>
      </c>
      <c r="C16" s="28"/>
      <c r="D16" s="28"/>
      <c r="E16" s="28"/>
      <c r="F16" s="28"/>
      <c r="G16" s="28"/>
      <c r="H16" s="28"/>
      <c r="I16" s="28"/>
      <c r="J16" s="28"/>
    </row>
    <row r="17" spans="1:10" x14ac:dyDescent="0.25">
      <c r="A17" s="158"/>
      <c r="B17" s="28" t="s">
        <v>9</v>
      </c>
      <c r="C17" s="28"/>
      <c r="D17" s="28"/>
      <c r="E17" s="28"/>
      <c r="F17" s="28"/>
      <c r="G17" s="28"/>
      <c r="H17" s="28"/>
      <c r="I17" s="28"/>
      <c r="J17" s="28"/>
    </row>
    <row r="18" spans="1:10" x14ac:dyDescent="0.25">
      <c r="A18" s="158"/>
      <c r="B18" s="28" t="s">
        <v>10</v>
      </c>
      <c r="C18" s="28"/>
      <c r="D18" s="28"/>
      <c r="E18" s="28"/>
      <c r="F18" s="28"/>
      <c r="G18" s="28"/>
      <c r="H18" s="28"/>
      <c r="I18" s="28"/>
      <c r="J18" s="28"/>
    </row>
    <row r="19" spans="1:10" x14ac:dyDescent="0.25">
      <c r="A19" s="158"/>
      <c r="B19" s="28" t="s">
        <v>11</v>
      </c>
      <c r="C19" s="28"/>
      <c r="D19" s="28"/>
      <c r="E19" s="28"/>
      <c r="F19" s="28"/>
      <c r="G19" s="28"/>
      <c r="H19" s="28"/>
      <c r="I19" s="28"/>
      <c r="J19" s="28"/>
    </row>
    <row r="20" spans="1:10" x14ac:dyDescent="0.25">
      <c r="A20" s="159"/>
      <c r="B20" s="28" t="s">
        <v>12</v>
      </c>
      <c r="C20" s="28"/>
      <c r="D20" s="28"/>
      <c r="E20" s="28"/>
      <c r="F20" s="28"/>
      <c r="G20" s="28"/>
      <c r="H20" s="28"/>
      <c r="I20" s="28"/>
      <c r="J20" s="28"/>
    </row>
    <row r="21" spans="1:10" x14ac:dyDescent="0.25">
      <c r="A21" s="157">
        <v>2011</v>
      </c>
      <c r="B21" s="28" t="s">
        <v>19</v>
      </c>
      <c r="C21" s="28"/>
      <c r="D21" s="28"/>
      <c r="E21" s="28"/>
      <c r="F21" s="28"/>
      <c r="G21" s="28"/>
      <c r="H21" s="28"/>
      <c r="I21" s="28"/>
      <c r="J21" s="28"/>
    </row>
    <row r="22" spans="1:10" x14ac:dyDescent="0.25">
      <c r="A22" s="158"/>
      <c r="B22" s="28" t="s">
        <v>2</v>
      </c>
      <c r="C22" s="28"/>
      <c r="D22" s="28"/>
      <c r="E22" s="28"/>
      <c r="F22" s="28"/>
      <c r="G22" s="28"/>
      <c r="H22" s="28"/>
      <c r="I22" s="28"/>
      <c r="J22" s="28"/>
    </row>
    <row r="23" spans="1:10" x14ac:dyDescent="0.25">
      <c r="A23" s="158"/>
      <c r="B23" s="28" t="s">
        <v>3</v>
      </c>
      <c r="C23" s="28"/>
      <c r="D23" s="28"/>
      <c r="E23" s="28"/>
      <c r="F23" s="28"/>
      <c r="G23" s="28"/>
      <c r="H23" s="28"/>
      <c r="I23" s="28"/>
      <c r="J23" s="28"/>
    </row>
    <row r="24" spans="1:10" x14ac:dyDescent="0.25">
      <c r="A24" s="158"/>
      <c r="B24" s="28" t="s">
        <v>4</v>
      </c>
      <c r="C24" s="28"/>
      <c r="D24" s="28"/>
      <c r="E24" s="28"/>
      <c r="F24" s="28"/>
      <c r="G24" s="28"/>
      <c r="H24" s="28"/>
      <c r="I24" s="28"/>
      <c r="J24" s="28"/>
    </row>
    <row r="25" spans="1:10" x14ac:dyDescent="0.25">
      <c r="A25" s="158"/>
      <c r="B25" s="28" t="s">
        <v>5</v>
      </c>
      <c r="C25" s="28"/>
      <c r="D25" s="28"/>
      <c r="E25" s="28"/>
      <c r="F25" s="28"/>
      <c r="G25" s="28"/>
      <c r="H25" s="28"/>
      <c r="I25" s="28"/>
      <c r="J25" s="28"/>
    </row>
    <row r="26" spans="1:10" x14ac:dyDescent="0.25">
      <c r="A26" s="158"/>
      <c r="B26" s="28" t="s">
        <v>6</v>
      </c>
      <c r="C26" s="28"/>
      <c r="D26" s="28"/>
      <c r="E26" s="28"/>
      <c r="F26" s="28"/>
      <c r="G26" s="28"/>
      <c r="H26" s="28"/>
      <c r="I26" s="28"/>
      <c r="J26" s="28"/>
    </row>
    <row r="27" spans="1:10" x14ac:dyDescent="0.25">
      <c r="A27" s="158"/>
      <c r="B27" s="28" t="s">
        <v>7</v>
      </c>
      <c r="C27" s="28"/>
      <c r="D27" s="28"/>
      <c r="E27" s="28"/>
      <c r="F27" s="28"/>
      <c r="G27" s="28"/>
      <c r="H27" s="28"/>
      <c r="I27" s="28"/>
      <c r="J27" s="28"/>
    </row>
    <row r="28" spans="1:10" x14ac:dyDescent="0.25">
      <c r="A28" s="158"/>
      <c r="B28" s="28" t="s">
        <v>20</v>
      </c>
      <c r="C28" s="28"/>
      <c r="D28" s="28"/>
      <c r="E28" s="28"/>
      <c r="F28" s="28"/>
      <c r="G28" s="28"/>
      <c r="H28" s="28"/>
      <c r="I28" s="28"/>
      <c r="J28" s="28"/>
    </row>
    <row r="29" spans="1:10" x14ac:dyDescent="0.25">
      <c r="A29" s="158"/>
      <c r="B29" s="28" t="s">
        <v>9</v>
      </c>
      <c r="C29" s="28"/>
      <c r="D29" s="28"/>
      <c r="E29" s="28"/>
      <c r="F29" s="28"/>
      <c r="G29" s="28"/>
      <c r="H29" s="28"/>
      <c r="I29" s="28"/>
      <c r="J29" s="28"/>
    </row>
    <row r="30" spans="1:10" x14ac:dyDescent="0.25">
      <c r="A30" s="158"/>
      <c r="B30" s="28" t="s">
        <v>10</v>
      </c>
      <c r="C30" s="28"/>
      <c r="D30" s="28"/>
      <c r="E30" s="28"/>
      <c r="F30" s="28"/>
      <c r="G30" s="28"/>
      <c r="H30" s="28"/>
      <c r="I30" s="28"/>
      <c r="J30" s="28"/>
    </row>
    <row r="31" spans="1:10" x14ac:dyDescent="0.25">
      <c r="A31" s="158"/>
      <c r="B31" s="28" t="s">
        <v>11</v>
      </c>
      <c r="C31" s="28"/>
      <c r="D31" s="28"/>
      <c r="E31" s="28"/>
      <c r="F31" s="28"/>
      <c r="G31" s="28"/>
      <c r="H31" s="28"/>
      <c r="I31" s="28"/>
      <c r="J31" s="28"/>
    </row>
    <row r="32" spans="1:10" x14ac:dyDescent="0.25">
      <c r="A32" s="159"/>
      <c r="B32" s="28" t="s">
        <v>12</v>
      </c>
      <c r="C32" s="28"/>
      <c r="D32" s="28"/>
      <c r="E32" s="28"/>
      <c r="F32" s="28"/>
      <c r="G32" s="28"/>
      <c r="H32" s="28"/>
      <c r="I32" s="28"/>
      <c r="J32" s="28"/>
    </row>
    <row r="33" spans="1:10" x14ac:dyDescent="0.25">
      <c r="A33" s="157" t="s">
        <v>52</v>
      </c>
      <c r="B33" s="28" t="s">
        <v>19</v>
      </c>
      <c r="C33" s="28"/>
      <c r="D33" s="28"/>
      <c r="E33" s="28"/>
      <c r="F33" s="28"/>
      <c r="G33" s="28"/>
      <c r="H33" s="28"/>
      <c r="I33" s="28"/>
      <c r="J33" s="28"/>
    </row>
    <row r="34" spans="1:10" x14ac:dyDescent="0.25">
      <c r="A34" s="158"/>
      <c r="B34" s="28" t="s">
        <v>2</v>
      </c>
      <c r="C34" s="28"/>
      <c r="D34" s="28"/>
      <c r="E34" s="28"/>
      <c r="F34" s="28"/>
      <c r="G34" s="28"/>
      <c r="H34" s="28"/>
      <c r="I34" s="28"/>
      <c r="J34" s="28"/>
    </row>
    <row r="35" spans="1:10" x14ac:dyDescent="0.25">
      <c r="A35" s="158"/>
      <c r="B35" s="28" t="s">
        <v>3</v>
      </c>
      <c r="C35" s="28"/>
      <c r="D35" s="28"/>
      <c r="E35" s="28"/>
      <c r="F35" s="28"/>
      <c r="G35" s="28"/>
      <c r="H35" s="28"/>
      <c r="I35" s="28"/>
      <c r="J35" s="28"/>
    </row>
    <row r="36" spans="1:10" x14ac:dyDescent="0.25">
      <c r="A36" s="158"/>
      <c r="B36" s="28" t="s">
        <v>4</v>
      </c>
      <c r="C36" s="28"/>
      <c r="D36" s="28"/>
      <c r="E36" s="28"/>
      <c r="F36" s="28"/>
      <c r="G36" s="28"/>
      <c r="H36" s="28"/>
      <c r="I36" s="28"/>
      <c r="J36" s="28"/>
    </row>
    <row r="37" spans="1:10" x14ac:dyDescent="0.25">
      <c r="A37" s="158"/>
      <c r="B37" s="28" t="s">
        <v>5</v>
      </c>
      <c r="C37" s="28"/>
      <c r="D37" s="28"/>
      <c r="E37" s="28"/>
      <c r="F37" s="28"/>
      <c r="G37" s="28"/>
      <c r="H37" s="28"/>
      <c r="I37" s="28"/>
      <c r="J37" s="28"/>
    </row>
    <row r="38" spans="1:10" x14ac:dyDescent="0.25">
      <c r="A38" s="158"/>
      <c r="B38" s="28" t="s">
        <v>6</v>
      </c>
      <c r="C38" s="28"/>
      <c r="D38" s="28"/>
      <c r="E38" s="28"/>
      <c r="F38" s="28"/>
      <c r="G38" s="28"/>
      <c r="H38" s="28"/>
      <c r="I38" s="28"/>
      <c r="J38" s="28"/>
    </row>
    <row r="39" spans="1:10" x14ac:dyDescent="0.25">
      <c r="A39" s="158"/>
      <c r="B39" s="28" t="s">
        <v>7</v>
      </c>
      <c r="C39" s="28"/>
      <c r="D39" s="28"/>
      <c r="E39" s="28"/>
      <c r="F39" s="28"/>
      <c r="G39" s="28"/>
      <c r="H39" s="28"/>
      <c r="I39" s="28"/>
      <c r="J39" s="28"/>
    </row>
    <row r="40" spans="1:10" x14ac:dyDescent="0.25">
      <c r="A40" s="158"/>
      <c r="B40" s="28" t="s">
        <v>20</v>
      </c>
      <c r="C40" s="28"/>
      <c r="D40" s="28"/>
      <c r="E40" s="28"/>
      <c r="F40" s="28"/>
      <c r="G40" s="28"/>
      <c r="H40" s="28"/>
      <c r="I40" s="28"/>
      <c r="J40" s="28"/>
    </row>
    <row r="41" spans="1:10" x14ac:dyDescent="0.25">
      <c r="A41" s="158"/>
      <c r="B41" s="28" t="s">
        <v>9</v>
      </c>
      <c r="C41" s="28"/>
      <c r="D41" s="28"/>
      <c r="E41" s="28"/>
      <c r="F41" s="28"/>
      <c r="G41" s="28"/>
      <c r="H41" s="28"/>
      <c r="I41" s="28"/>
      <c r="J41" s="28"/>
    </row>
    <row r="42" spans="1:10" x14ac:dyDescent="0.25">
      <c r="A42" s="158"/>
      <c r="B42" s="28" t="s">
        <v>10</v>
      </c>
      <c r="C42" s="28"/>
      <c r="D42" s="28"/>
      <c r="E42" s="28"/>
      <c r="F42" s="28"/>
      <c r="G42" s="28"/>
      <c r="H42" s="28"/>
      <c r="I42" s="28"/>
      <c r="J42" s="28"/>
    </row>
    <row r="43" spans="1:10" x14ac:dyDescent="0.25">
      <c r="A43" s="158"/>
      <c r="B43" s="28" t="s">
        <v>11</v>
      </c>
      <c r="C43" s="28"/>
      <c r="D43" s="28"/>
      <c r="E43" s="28"/>
      <c r="F43" s="28"/>
      <c r="G43" s="28"/>
      <c r="H43" s="28"/>
      <c r="I43" s="28"/>
      <c r="J43" s="28"/>
    </row>
    <row r="44" spans="1:10" x14ac:dyDescent="0.25">
      <c r="A44" s="159"/>
      <c r="B44" s="28" t="s">
        <v>12</v>
      </c>
      <c r="C44" s="28"/>
      <c r="D44" s="28"/>
      <c r="E44" s="28"/>
      <c r="F44" s="28"/>
      <c r="G44" s="28"/>
      <c r="H44" s="28"/>
      <c r="I44" s="28"/>
      <c r="J44" s="28"/>
    </row>
  </sheetData>
  <mergeCells count="15">
    <mergeCell ref="A33:A44"/>
    <mergeCell ref="A7:A8"/>
    <mergeCell ref="A3:B3"/>
    <mergeCell ref="A1:J1"/>
    <mergeCell ref="A9:A20"/>
    <mergeCell ref="A21:A32"/>
    <mergeCell ref="B7:B8"/>
    <mergeCell ref="C7:C8"/>
    <mergeCell ref="D7:D8"/>
    <mergeCell ref="E7:E8"/>
    <mergeCell ref="H7:J7"/>
    <mergeCell ref="A6:J6"/>
    <mergeCell ref="F7:F8"/>
    <mergeCell ref="G7:G8"/>
    <mergeCell ref="A4:B4"/>
  </mergeCells>
  <printOptions horizontalCentered="1"/>
  <pageMargins left="0.25" right="0.25" top="0.75" bottom="0.75" header="0.3" footer="0.3"/>
  <pageSetup scale="76" fitToHeight="2" orientation="portrait" horizontalDpi="4294967294"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topLeftCell="A4" workbookViewId="0">
      <selection activeCell="I20" sqref="I20"/>
    </sheetView>
  </sheetViews>
  <sheetFormatPr baseColWidth="10" defaultColWidth="11.42578125" defaultRowHeight="15" x14ac:dyDescent="0.25"/>
  <cols>
    <col min="1" max="16384" width="11.42578125" style="30"/>
  </cols>
  <sheetData>
    <row r="1" spans="1:13" s="3" customFormat="1" ht="24.95" customHeight="1" x14ac:dyDescent="0.25">
      <c r="A1" s="122" t="s">
        <v>102</v>
      </c>
      <c r="B1" s="122"/>
      <c r="C1" s="122"/>
      <c r="D1" s="122"/>
      <c r="E1" s="122"/>
      <c r="F1" s="122"/>
      <c r="G1" s="122"/>
      <c r="H1" s="122"/>
      <c r="I1" s="122"/>
      <c r="J1" s="122"/>
      <c r="K1" s="122"/>
      <c r="L1" s="122"/>
      <c r="M1" s="122"/>
    </row>
    <row r="2" spans="1:13" s="3" customFormat="1" ht="23.25" x14ac:dyDescent="0.25">
      <c r="A2" s="52"/>
      <c r="B2" s="52"/>
      <c r="C2" s="52"/>
      <c r="D2" s="52"/>
      <c r="E2" s="52"/>
      <c r="F2" s="52"/>
      <c r="G2" s="52"/>
      <c r="H2" s="52"/>
      <c r="I2" s="52"/>
      <c r="J2" s="52"/>
      <c r="K2" s="4"/>
    </row>
    <row r="3" spans="1:13" s="3" customFormat="1" ht="47.25" customHeight="1" x14ac:dyDescent="0.25">
      <c r="A3" s="123" t="s">
        <v>103</v>
      </c>
      <c r="B3" s="123"/>
      <c r="C3" s="123"/>
      <c r="D3" s="123"/>
      <c r="E3" s="123"/>
      <c r="F3" s="123"/>
      <c r="G3" s="123"/>
      <c r="H3" s="123"/>
      <c r="I3" s="123"/>
      <c r="J3" s="123"/>
      <c r="K3" s="123"/>
      <c r="L3" s="123"/>
      <c r="M3" s="123"/>
    </row>
    <row r="4" spans="1:13" s="3" customFormat="1" ht="20.100000000000001" customHeight="1" x14ac:dyDescent="0.25">
      <c r="A4" s="36"/>
      <c r="B4" s="36"/>
      <c r="C4" s="36"/>
      <c r="D4" s="36"/>
      <c r="E4" s="36"/>
      <c r="F4" s="36"/>
      <c r="G4" s="36"/>
      <c r="H4" s="36"/>
      <c r="I4" s="36"/>
      <c r="J4" s="36"/>
      <c r="K4" s="31"/>
    </row>
    <row r="5" spans="1:13" s="3" customFormat="1" ht="23.25" customHeight="1" x14ac:dyDescent="0.25">
      <c r="A5" s="124" t="s">
        <v>104</v>
      </c>
      <c r="B5" s="124"/>
      <c r="C5" s="124"/>
      <c r="D5" s="124"/>
      <c r="E5" s="124"/>
      <c r="F5" s="124"/>
      <c r="G5" s="124"/>
      <c r="H5" s="124"/>
      <c r="I5" s="124"/>
      <c r="J5" s="124"/>
      <c r="K5" s="124"/>
      <c r="L5" s="124"/>
      <c r="M5" s="124"/>
    </row>
    <row r="6" spans="1:13" s="3" customFormat="1" x14ac:dyDescent="0.25"/>
    <row r="7" spans="1:13" s="3" customFormat="1" ht="63" customHeight="1" x14ac:dyDescent="0.25">
      <c r="A7" s="123" t="s">
        <v>107</v>
      </c>
      <c r="B7" s="123"/>
      <c r="C7" s="123"/>
      <c r="D7" s="123"/>
      <c r="E7" s="123"/>
      <c r="F7" s="123"/>
      <c r="G7" s="123"/>
      <c r="H7" s="123"/>
      <c r="I7" s="123"/>
      <c r="J7" s="123"/>
      <c r="K7" s="123"/>
      <c r="L7" s="123"/>
      <c r="M7" s="123"/>
    </row>
    <row r="8" spans="1:13" s="3" customFormat="1" ht="15.75" thickBot="1" x14ac:dyDescent="0.3"/>
    <row r="9" spans="1:13" s="3" customFormat="1" ht="35.1" customHeight="1" x14ac:dyDescent="0.25">
      <c r="A9" s="114" t="s">
        <v>112</v>
      </c>
      <c r="B9" s="115"/>
      <c r="C9" s="115"/>
      <c r="D9" s="115"/>
      <c r="E9" s="115"/>
      <c r="F9" s="115"/>
      <c r="G9" s="115"/>
      <c r="H9" s="116" t="s">
        <v>105</v>
      </c>
      <c r="I9" s="116"/>
      <c r="J9" s="116"/>
      <c r="K9" s="116"/>
      <c r="L9" s="116"/>
      <c r="M9" s="117"/>
    </row>
    <row r="10" spans="1:13" s="3" customFormat="1" ht="57.75" customHeight="1" thickBot="1" x14ac:dyDescent="0.3">
      <c r="A10" s="37"/>
      <c r="B10" s="111" t="s">
        <v>108</v>
      </c>
      <c r="C10" s="111"/>
      <c r="D10" s="111"/>
      <c r="E10" s="111"/>
      <c r="F10" s="111"/>
      <c r="G10" s="111"/>
      <c r="H10" s="112" t="s">
        <v>106</v>
      </c>
      <c r="I10" s="112"/>
      <c r="J10" s="112"/>
      <c r="K10" s="112"/>
      <c r="L10" s="112"/>
      <c r="M10" s="113"/>
    </row>
    <row r="11" spans="1:13" s="3" customFormat="1" ht="9.9499999999999993" customHeight="1" thickBot="1" x14ac:dyDescent="0.3">
      <c r="A11" s="53"/>
      <c r="B11" s="53"/>
      <c r="C11" s="53"/>
      <c r="D11" s="53"/>
      <c r="E11" s="53"/>
      <c r="F11" s="53"/>
      <c r="H11" s="38"/>
    </row>
    <row r="12" spans="1:13" s="3" customFormat="1" ht="35.1" customHeight="1" x14ac:dyDescent="0.25">
      <c r="A12" s="114" t="s">
        <v>111</v>
      </c>
      <c r="B12" s="115"/>
      <c r="C12" s="115"/>
      <c r="D12" s="115"/>
      <c r="E12" s="115"/>
      <c r="F12" s="115"/>
      <c r="G12" s="115"/>
      <c r="H12" s="116" t="s">
        <v>105</v>
      </c>
      <c r="I12" s="116"/>
      <c r="J12" s="116"/>
      <c r="K12" s="116"/>
      <c r="L12" s="116"/>
      <c r="M12" s="117"/>
    </row>
    <row r="13" spans="1:13" s="3" customFormat="1" ht="35.1" customHeight="1" x14ac:dyDescent="0.25">
      <c r="A13" s="39"/>
      <c r="B13" s="118" t="s">
        <v>109</v>
      </c>
      <c r="C13" s="118"/>
      <c r="D13" s="118"/>
      <c r="E13" s="118"/>
      <c r="F13" s="118"/>
      <c r="G13" s="118"/>
      <c r="H13" s="119" t="s">
        <v>106</v>
      </c>
      <c r="I13" s="119"/>
      <c r="J13" s="119"/>
      <c r="K13" s="119"/>
      <c r="L13" s="119"/>
      <c r="M13" s="120"/>
    </row>
    <row r="14" spans="1:13" s="3" customFormat="1" ht="35.1" customHeight="1" x14ac:dyDescent="0.25">
      <c r="A14" s="39"/>
      <c r="B14" s="118" t="s">
        <v>110</v>
      </c>
      <c r="C14" s="118"/>
      <c r="D14" s="118"/>
      <c r="E14" s="118"/>
      <c r="F14" s="118"/>
      <c r="G14" s="118"/>
      <c r="H14" s="119"/>
      <c r="I14" s="119"/>
      <c r="J14" s="119"/>
      <c r="K14" s="119"/>
      <c r="L14" s="119"/>
      <c r="M14" s="120"/>
    </row>
    <row r="15" spans="1:13" s="3" customFormat="1" ht="35.1" customHeight="1" thickBot="1" x14ac:dyDescent="0.3">
      <c r="A15" s="37"/>
      <c r="B15" s="121" t="s">
        <v>51</v>
      </c>
      <c r="C15" s="121"/>
      <c r="D15" s="121"/>
      <c r="E15" s="121"/>
      <c r="F15" s="121"/>
      <c r="G15" s="121"/>
      <c r="H15" s="112"/>
      <c r="I15" s="112"/>
      <c r="J15" s="112"/>
      <c r="K15" s="112"/>
      <c r="L15" s="112"/>
      <c r="M15" s="113"/>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9"/>
  <sheetViews>
    <sheetView zoomScale="110" zoomScaleNormal="110" workbookViewId="0">
      <selection activeCell="I9" sqref="I9"/>
    </sheetView>
  </sheetViews>
  <sheetFormatPr baseColWidth="10" defaultColWidth="11.42578125" defaultRowHeight="15" x14ac:dyDescent="0.25"/>
  <cols>
    <col min="1" max="1" width="11.42578125" style="5"/>
    <col min="2" max="2" width="23.28515625" style="5" customWidth="1"/>
    <col min="3" max="3" width="18.42578125" style="5" customWidth="1"/>
    <col min="4" max="4" width="16.5703125" style="6" customWidth="1"/>
    <col min="5" max="5" width="11.42578125" style="6"/>
    <col min="6" max="6" width="10.140625" style="6" customWidth="1"/>
    <col min="7" max="7" width="11.42578125" style="6"/>
    <col min="8" max="16384" width="11.42578125" style="5"/>
  </cols>
  <sheetData>
    <row r="1" spans="1:7" x14ac:dyDescent="0.25">
      <c r="B1" s="128" t="s">
        <v>48</v>
      </c>
      <c r="C1" s="128"/>
      <c r="D1" s="128"/>
    </row>
    <row r="3" spans="1:7" s="7" customFormat="1" x14ac:dyDescent="0.25">
      <c r="B3" s="8" t="s">
        <v>38</v>
      </c>
      <c r="C3" s="8" t="s">
        <v>48</v>
      </c>
      <c r="D3" s="8" t="s">
        <v>39</v>
      </c>
      <c r="E3" s="9"/>
      <c r="F3" s="9"/>
      <c r="G3" s="9"/>
    </row>
    <row r="4" spans="1:7" s="7" customFormat="1" x14ac:dyDescent="0.25">
      <c r="B4" s="2" t="s">
        <v>132</v>
      </c>
      <c r="C4" s="12">
        <v>5.57E-2</v>
      </c>
      <c r="D4" s="12" t="s">
        <v>113</v>
      </c>
      <c r="E4" s="13"/>
      <c r="F4" s="13"/>
      <c r="G4" s="9"/>
    </row>
    <row r="5" spans="1:7" ht="15.75" customHeight="1" x14ac:dyDescent="0.25"/>
    <row r="6" spans="1:7" ht="15.75" customHeight="1" x14ac:dyDescent="0.25"/>
    <row r="7" spans="1:7" ht="15.75" customHeight="1" x14ac:dyDescent="0.25"/>
    <row r="8" spans="1:7" x14ac:dyDescent="0.25">
      <c r="A8" s="10"/>
      <c r="B8" s="11" t="s">
        <v>37</v>
      </c>
      <c r="C8" s="125" t="s">
        <v>133</v>
      </c>
      <c r="D8" s="125"/>
      <c r="E8" s="125"/>
      <c r="F8" s="125"/>
    </row>
    <row r="9" spans="1:7" x14ac:dyDescent="0.25">
      <c r="A9" s="10"/>
      <c r="B9" s="11" t="s">
        <v>131</v>
      </c>
      <c r="C9" s="126" t="s">
        <v>134</v>
      </c>
      <c r="D9" s="125"/>
      <c r="E9" s="125"/>
      <c r="F9" s="125"/>
    </row>
    <row r="10" spans="1:7" x14ac:dyDescent="0.25">
      <c r="A10" s="10"/>
      <c r="B10" s="11" t="s">
        <v>130</v>
      </c>
      <c r="C10" s="127" t="s">
        <v>135</v>
      </c>
      <c r="D10" s="125"/>
      <c r="E10" s="125"/>
      <c r="F10" s="125"/>
    </row>
    <row r="29" spans="1:1" x14ac:dyDescent="0.25"/>
  </sheetData>
  <sheetProtection selectLockedCells="1"/>
  <mergeCells count="4">
    <mergeCell ref="C8:F8"/>
    <mergeCell ref="C9:F9"/>
    <mergeCell ref="C10:F10"/>
    <mergeCell ref="B1:D1"/>
  </mergeCells>
  <hyperlinks>
    <hyperlink ref="C10" r:id="rId1" xr:uid="{00000000-0004-0000-0200-000000000000}"/>
  </hyperlinks>
  <pageMargins left="0.7" right="0.7" top="0.75" bottom="0.75" header="0.3" footer="0.3"/>
  <pageSetup orientation="portrait" horizontalDpi="4294967294"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L26"/>
  <sheetViews>
    <sheetView topLeftCell="A4" zoomScale="73" zoomScaleNormal="73" workbookViewId="0">
      <selection activeCell="I21" sqref="I21:L21"/>
    </sheetView>
  </sheetViews>
  <sheetFormatPr baseColWidth="10" defaultColWidth="11.42578125" defaultRowHeight="15" x14ac:dyDescent="0.25"/>
  <cols>
    <col min="1" max="16384" width="11.42578125" style="75"/>
  </cols>
  <sheetData>
    <row r="3" spans="1:12" x14ac:dyDescent="0.25">
      <c r="A3" s="74"/>
    </row>
    <row r="9" spans="1:12" ht="23.25" x14ac:dyDescent="0.25">
      <c r="F9" s="108"/>
      <c r="G9" s="108"/>
    </row>
    <row r="11" spans="1:12" ht="30" customHeight="1" x14ac:dyDescent="0.25">
      <c r="F11" s="135" t="s">
        <v>27</v>
      </c>
      <c r="G11" s="135"/>
      <c r="H11" s="136" t="s">
        <v>136</v>
      </c>
      <c r="I11" s="136"/>
      <c r="J11" s="136"/>
      <c r="K11" s="136"/>
      <c r="L11" s="136"/>
    </row>
    <row r="12" spans="1:12" ht="23.25" x14ac:dyDescent="0.25">
      <c r="F12" s="76"/>
      <c r="G12" s="77"/>
      <c r="I12" s="134"/>
      <c r="J12" s="134"/>
      <c r="K12" s="134"/>
      <c r="L12" s="134"/>
    </row>
    <row r="13" spans="1:12" ht="30" customHeight="1" x14ac:dyDescent="0.25">
      <c r="F13" s="129" t="s">
        <v>35</v>
      </c>
      <c r="G13" s="129"/>
      <c r="H13" s="129"/>
      <c r="I13" s="131">
        <v>1</v>
      </c>
      <c r="J13" s="131"/>
      <c r="K13" s="131"/>
      <c r="L13" s="131"/>
    </row>
    <row r="14" spans="1:12" ht="30" customHeight="1" x14ac:dyDescent="0.25">
      <c r="F14" s="129" t="s">
        <v>36</v>
      </c>
      <c r="G14" s="129"/>
      <c r="H14" s="129"/>
      <c r="I14" s="131">
        <v>1</v>
      </c>
      <c r="J14" s="131"/>
      <c r="K14" s="131"/>
      <c r="L14" s="131"/>
    </row>
    <row r="15" spans="1:12" ht="30" customHeight="1" x14ac:dyDescent="0.25">
      <c r="F15" s="78"/>
      <c r="G15" s="78"/>
      <c r="H15" s="78"/>
      <c r="I15" s="133"/>
      <c r="J15" s="133"/>
      <c r="K15" s="133"/>
      <c r="L15" s="133"/>
    </row>
    <row r="16" spans="1:12" ht="30" customHeight="1" x14ac:dyDescent="0.25">
      <c r="F16" s="129" t="s">
        <v>28</v>
      </c>
      <c r="G16" s="129"/>
      <c r="H16" s="129"/>
      <c r="I16" s="131" t="s">
        <v>137</v>
      </c>
      <c r="J16" s="131"/>
      <c r="K16" s="131"/>
      <c r="L16" s="131"/>
    </row>
    <row r="17" spans="6:12" ht="30" customHeight="1" x14ac:dyDescent="0.25">
      <c r="F17" s="129" t="s">
        <v>29</v>
      </c>
      <c r="G17" s="129"/>
      <c r="H17" s="129"/>
      <c r="I17" s="131" t="s">
        <v>138</v>
      </c>
      <c r="J17" s="131"/>
      <c r="K17" s="131"/>
      <c r="L17" s="131"/>
    </row>
    <row r="18" spans="6:12" ht="18.75" x14ac:dyDescent="0.25">
      <c r="F18" s="79"/>
      <c r="G18" s="79"/>
      <c r="H18" s="79"/>
      <c r="I18" s="133"/>
      <c r="J18" s="133"/>
      <c r="K18" s="133"/>
      <c r="L18" s="133"/>
    </row>
    <row r="19" spans="6:12" ht="30" customHeight="1" x14ac:dyDescent="0.25">
      <c r="F19" s="129" t="s">
        <v>30</v>
      </c>
      <c r="G19" s="129"/>
      <c r="H19" s="129"/>
      <c r="I19" s="131" t="s">
        <v>139</v>
      </c>
      <c r="J19" s="131"/>
      <c r="K19" s="131"/>
      <c r="L19" s="131"/>
    </row>
    <row r="20" spans="6:12" ht="30" customHeight="1" x14ac:dyDescent="0.25">
      <c r="F20" s="129" t="s">
        <v>29</v>
      </c>
      <c r="G20" s="129"/>
      <c r="H20" s="129"/>
      <c r="I20" s="131" t="s">
        <v>140</v>
      </c>
      <c r="J20" s="131"/>
      <c r="K20" s="131"/>
      <c r="L20" s="131"/>
    </row>
    <row r="21" spans="6:12" ht="30" customHeight="1" x14ac:dyDescent="0.25">
      <c r="F21" s="129" t="s">
        <v>31</v>
      </c>
      <c r="G21" s="129"/>
      <c r="H21" s="129"/>
      <c r="I21" s="131" t="s">
        <v>141</v>
      </c>
      <c r="J21" s="131"/>
      <c r="K21" s="131"/>
      <c r="L21" s="131"/>
    </row>
    <row r="22" spans="6:12" ht="30" customHeight="1" x14ac:dyDescent="0.25">
      <c r="F22" s="129" t="s">
        <v>34</v>
      </c>
      <c r="G22" s="129"/>
      <c r="H22" s="129"/>
      <c r="I22" s="132" t="s">
        <v>142</v>
      </c>
      <c r="J22" s="131"/>
      <c r="K22" s="131"/>
      <c r="L22" s="131"/>
    </row>
    <row r="23" spans="6:12" ht="23.25" x14ac:dyDescent="0.25">
      <c r="G23" s="80"/>
      <c r="I23" s="133"/>
      <c r="J23" s="133"/>
      <c r="K23" s="133"/>
      <c r="L23" s="133"/>
    </row>
    <row r="24" spans="6:12" ht="30" customHeight="1" x14ac:dyDescent="0.25">
      <c r="F24" s="129" t="s">
        <v>49</v>
      </c>
      <c r="G24" s="129"/>
      <c r="H24" s="129"/>
      <c r="I24" s="129"/>
      <c r="J24" s="130" t="s">
        <v>143</v>
      </c>
      <c r="K24" s="130"/>
      <c r="L24" s="130"/>
    </row>
    <row r="26" spans="6:12" x14ac:dyDescent="0.25">
      <c r="F26" s="74"/>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xr:uid="{0C8072CE-8703-4A34-8217-7569554D95F0}"/>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2"/>
  <sheetViews>
    <sheetView tabSelected="1" topLeftCell="A10" zoomScale="80" zoomScaleNormal="80" workbookViewId="0">
      <selection activeCell="F19" sqref="F19"/>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5.57031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t="s">
        <v>140</v>
      </c>
      <c r="E4" s="143"/>
      <c r="F4" s="143"/>
      <c r="G4" s="143"/>
      <c r="H4" s="143"/>
      <c r="I4" s="143"/>
      <c r="J4" s="83"/>
      <c r="K4" s="83"/>
      <c r="L4" s="83"/>
      <c r="M4" s="83"/>
      <c r="N4" s="83"/>
      <c r="O4" s="83"/>
      <c r="P4" s="83"/>
      <c r="Q4" s="83"/>
      <c r="R4" s="83"/>
      <c r="S4" s="83"/>
      <c r="T4" s="83"/>
      <c r="U4" s="83"/>
    </row>
    <row r="5" spans="1:21" ht="20.100000000000001" customHeight="1" x14ac:dyDescent="0.25">
      <c r="A5" s="139" t="s">
        <v>32</v>
      </c>
      <c r="B5" s="139"/>
      <c r="C5" s="139"/>
      <c r="D5" s="138" t="s">
        <v>146</v>
      </c>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t="s">
        <v>144</v>
      </c>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t="s">
        <v>145</v>
      </c>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t="s">
        <v>139</v>
      </c>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v>32629</v>
      </c>
      <c r="C14" s="1">
        <v>494.59</v>
      </c>
      <c r="D14" s="44">
        <v>5703235</v>
      </c>
      <c r="E14" s="1">
        <v>180</v>
      </c>
      <c r="F14" s="1">
        <v>8500</v>
      </c>
      <c r="G14" s="40">
        <f>IF(B14=0,"",B14/E14)</f>
        <v>181.27222222222221</v>
      </c>
      <c r="H14" s="40">
        <f>IF(B14=0,"",B14/F14)</f>
        <v>3.838705882352941</v>
      </c>
      <c r="I14" s="40">
        <f>IF(B14=0,"",B14*'3-Factor de emisión'!$C$4)</f>
        <v>1817.4353000000001</v>
      </c>
      <c r="J14" s="95">
        <f>IF(I14="","",I14/1000)</f>
        <v>1.8174353000000001</v>
      </c>
    </row>
    <row r="15" spans="1:21" ht="20.100000000000001" customHeight="1" x14ac:dyDescent="0.25">
      <c r="A15" s="24" t="s">
        <v>2</v>
      </c>
      <c r="B15" s="1">
        <v>35197</v>
      </c>
      <c r="C15" s="1" t="s">
        <v>147</v>
      </c>
      <c r="D15" s="44">
        <v>5734275</v>
      </c>
      <c r="E15" s="1">
        <v>180</v>
      </c>
      <c r="F15" s="1">
        <v>8500</v>
      </c>
      <c r="G15" s="40">
        <f t="shared" ref="G15:G25" si="0">IF(B15=0,"",B15/E15)</f>
        <v>195.53888888888889</v>
      </c>
      <c r="H15" s="40">
        <f t="shared" ref="H15:H25" si="1">IF(B15=0,"",B15/F15)</f>
        <v>4.1408235294117643</v>
      </c>
      <c r="I15" s="40">
        <f>IF(B15=0,"",B15*'3-Factor de emisión'!$C$4)</f>
        <v>1960.4729</v>
      </c>
      <c r="J15" s="95">
        <f t="shared" ref="J15:J25" si="2">IF(I15="","",I15/1000)</f>
        <v>1.9604729000000001</v>
      </c>
    </row>
    <row r="16" spans="1:21" ht="20.100000000000001" customHeight="1" x14ac:dyDescent="0.25">
      <c r="A16" s="24" t="s">
        <v>3</v>
      </c>
      <c r="B16" s="1">
        <v>33477</v>
      </c>
      <c r="C16" s="1">
        <v>529.49</v>
      </c>
      <c r="D16" s="44">
        <v>5937380</v>
      </c>
      <c r="E16" s="1">
        <v>180</v>
      </c>
      <c r="F16" s="1">
        <v>8500</v>
      </c>
      <c r="G16" s="40">
        <f t="shared" si="0"/>
        <v>185.98333333333332</v>
      </c>
      <c r="H16" s="40">
        <f t="shared" si="1"/>
        <v>3.9384705882352939</v>
      </c>
      <c r="I16" s="40">
        <f>IF(B16=0,"",B16*'3-Factor de emisión'!$C$4)</f>
        <v>1864.6688999999999</v>
      </c>
      <c r="J16" s="95">
        <f t="shared" si="2"/>
        <v>1.8646688999999999</v>
      </c>
    </row>
    <row r="17" spans="1:10" ht="20.100000000000001" customHeight="1" x14ac:dyDescent="0.25">
      <c r="A17" s="24" t="s">
        <v>4</v>
      </c>
      <c r="B17" s="1">
        <v>37600</v>
      </c>
      <c r="C17" s="1">
        <v>504.39</v>
      </c>
      <c r="D17" s="44">
        <v>6020945</v>
      </c>
      <c r="E17" s="1">
        <v>180</v>
      </c>
      <c r="F17" s="1">
        <v>8500</v>
      </c>
      <c r="G17" s="40">
        <f t="shared" si="0"/>
        <v>208.88888888888889</v>
      </c>
      <c r="H17" s="40">
        <f t="shared" si="1"/>
        <v>4.4235294117647062</v>
      </c>
      <c r="I17" s="40">
        <f>IF(B17=0,"",B17*'3-Factor de emisión'!$C$4)</f>
        <v>2094.3200000000002</v>
      </c>
      <c r="J17" s="95">
        <f t="shared" si="2"/>
        <v>2.0943200000000002</v>
      </c>
    </row>
    <row r="18" spans="1:10" ht="20.100000000000001" customHeight="1" x14ac:dyDescent="0.25">
      <c r="A18" s="24" t="s">
        <v>5</v>
      </c>
      <c r="B18" s="1">
        <v>41376</v>
      </c>
      <c r="C18" s="1">
        <v>535.67999999999995</v>
      </c>
      <c r="D18" s="44">
        <v>6558110</v>
      </c>
      <c r="E18" s="1">
        <v>180</v>
      </c>
      <c r="F18" s="1">
        <v>8500</v>
      </c>
      <c r="G18" s="40">
        <f t="shared" si="0"/>
        <v>229.86666666666667</v>
      </c>
      <c r="H18" s="40">
        <f t="shared" si="1"/>
        <v>4.8677647058823528</v>
      </c>
      <c r="I18" s="40">
        <f>IF(B18=0,"",B18*'3-Factor de emisión'!$C$4)</f>
        <v>2304.6432</v>
      </c>
      <c r="J18" s="95">
        <f t="shared" si="2"/>
        <v>2.3046432000000001</v>
      </c>
    </row>
    <row r="19" spans="1:10" ht="20.100000000000001" customHeight="1" x14ac:dyDescent="0.25">
      <c r="A19" s="24" t="s">
        <v>6</v>
      </c>
      <c r="B19" s="1"/>
      <c r="C19" s="1"/>
      <c r="D19" s="44"/>
      <c r="E19" s="1">
        <v>180</v>
      </c>
      <c r="F19" s="1">
        <v>8500</v>
      </c>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f>IF(SUM(B14:B25)=0,"",SUM(B14:B25))</f>
        <v>180279</v>
      </c>
      <c r="C26" s="32">
        <f>IF(MAX(C14:C25)=0,"",MAX(C14:C25))</f>
        <v>535.67999999999995</v>
      </c>
      <c r="D26" s="45">
        <f t="shared" ref="D26" si="3">IF(SUM(D14:D25)=0,"",SUM(D14:D25))</f>
        <v>29953945</v>
      </c>
      <c r="E26" s="33" t="s">
        <v>101</v>
      </c>
      <c r="F26" s="33" t="s">
        <v>101</v>
      </c>
      <c r="G26" s="50" t="s">
        <v>101</v>
      </c>
      <c r="H26" s="50" t="s">
        <v>101</v>
      </c>
      <c r="I26" s="51">
        <f t="shared" ref="I26:J26" si="4">IF(SUM(I14:I25)=0,"",SUM(I14:I25))</f>
        <v>10041.540300000001</v>
      </c>
      <c r="J26" s="51">
        <f t="shared" si="4"/>
        <v>10.041540300000001</v>
      </c>
    </row>
    <row r="27" spans="1:10" s="86" customFormat="1" x14ac:dyDescent="0.25">
      <c r="A27" s="57" t="s">
        <v>26</v>
      </c>
      <c r="B27" s="41">
        <f>IF(SUM(B14:B25)=0,"",AVERAGE(B14:B25))</f>
        <v>36055.800000000003</v>
      </c>
      <c r="C27" s="32">
        <f t="shared" ref="C27:J27" si="5">IF(SUM(C14:C25)=0,"",AVERAGE(C14:C25))</f>
        <v>516.03749999999991</v>
      </c>
      <c r="D27" s="45">
        <f t="shared" si="5"/>
        <v>5990789</v>
      </c>
      <c r="E27" s="48">
        <f t="shared" si="5"/>
        <v>180</v>
      </c>
      <c r="F27" s="32">
        <f t="shared" si="5"/>
        <v>8500</v>
      </c>
      <c r="G27" s="51">
        <f t="shared" si="5"/>
        <v>200.31</v>
      </c>
      <c r="H27" s="51">
        <f t="shared" si="5"/>
        <v>4.2418588235294106</v>
      </c>
      <c r="I27" s="51">
        <f t="shared" si="5"/>
        <v>2008.3080600000001</v>
      </c>
      <c r="J27" s="99">
        <f t="shared" si="5"/>
        <v>2.0083080600000001</v>
      </c>
    </row>
    <row r="30" spans="1:10" ht="18.75" x14ac:dyDescent="0.25">
      <c r="A30" s="137" t="s">
        <v>42</v>
      </c>
      <c r="B30" s="137"/>
      <c r="C30" s="137"/>
      <c r="D30" s="137"/>
      <c r="E30" s="137"/>
      <c r="F30" s="137"/>
      <c r="G30" s="137"/>
      <c r="H30" s="137"/>
      <c r="I30" s="137"/>
    </row>
    <row r="31" spans="1:10" ht="15" customHeight="1" x14ac:dyDescent="0.25"/>
    <row r="32" spans="1: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sheetData>
  <mergeCells count="19">
    <mergeCell ref="A1:I1"/>
    <mergeCell ref="D12:D13"/>
    <mergeCell ref="E12:E13"/>
    <mergeCell ref="D4:I4"/>
    <mergeCell ref="A30:I30"/>
    <mergeCell ref="D8:I8"/>
    <mergeCell ref="A3:C3"/>
    <mergeCell ref="A4:C4"/>
    <mergeCell ref="A5:C5"/>
    <mergeCell ref="F12:F13"/>
    <mergeCell ref="A12:A13"/>
    <mergeCell ref="B12:B13"/>
    <mergeCell ref="C12:C13"/>
    <mergeCell ref="D3:I3"/>
    <mergeCell ref="D5:I5"/>
    <mergeCell ref="D6:I6"/>
    <mergeCell ref="D7:I7"/>
    <mergeCell ref="A11:J11"/>
    <mergeCell ref="G12:J12"/>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
  <sheetViews>
    <sheetView zoomScale="80" zoomScaleNormal="80" workbookViewId="0">
      <selection activeCell="I13" sqref="I13"/>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4"/>
      <c r="E4" s="144"/>
      <c r="F4" s="144"/>
      <c r="G4" s="144"/>
      <c r="H4" s="144"/>
      <c r="I4" s="144"/>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285156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c r="E4" s="143"/>
      <c r="F4" s="143"/>
      <c r="G4" s="143"/>
      <c r="H4" s="143"/>
      <c r="I4" s="143"/>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855468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c r="E4" s="143"/>
      <c r="F4" s="143"/>
      <c r="G4" s="143"/>
      <c r="H4" s="143"/>
      <c r="I4" s="143"/>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39" t="s">
        <v>14</v>
      </c>
      <c r="B3" s="139"/>
      <c r="C3" s="139"/>
      <c r="D3" s="138" t="str">
        <f>IF('4-Datos generales'!H11="","",'4-Datos generales'!H11)</f>
        <v>Imprenta Nacional</v>
      </c>
      <c r="E3" s="138"/>
      <c r="F3" s="138"/>
      <c r="G3" s="138"/>
      <c r="H3" s="138"/>
      <c r="I3" s="138"/>
      <c r="J3" s="83"/>
      <c r="K3" s="83"/>
      <c r="L3" s="83"/>
      <c r="M3" s="83"/>
      <c r="N3" s="83"/>
      <c r="O3" s="83"/>
      <c r="P3" s="83"/>
      <c r="Q3" s="83"/>
      <c r="R3" s="83"/>
      <c r="S3" s="83"/>
      <c r="T3" s="83"/>
      <c r="U3" s="83"/>
    </row>
    <row r="4" spans="1:21" ht="20.100000000000001" customHeight="1" x14ac:dyDescent="0.25">
      <c r="A4" s="139" t="s">
        <v>13</v>
      </c>
      <c r="B4" s="139"/>
      <c r="C4" s="139"/>
      <c r="D4" s="143"/>
      <c r="E4" s="145"/>
      <c r="F4" s="145"/>
      <c r="G4" s="145"/>
      <c r="H4" s="145"/>
      <c r="I4" s="145"/>
      <c r="J4" s="83"/>
      <c r="K4" s="83"/>
      <c r="L4" s="83"/>
      <c r="M4" s="83"/>
      <c r="N4" s="83"/>
      <c r="O4" s="83"/>
      <c r="P4" s="83"/>
      <c r="Q4" s="83"/>
      <c r="R4" s="83"/>
      <c r="S4" s="83"/>
      <c r="T4" s="83"/>
      <c r="U4" s="83"/>
    </row>
    <row r="5" spans="1:21" ht="20.100000000000001" customHeight="1" x14ac:dyDescent="0.25">
      <c r="A5" s="139" t="s">
        <v>32</v>
      </c>
      <c r="B5" s="139"/>
      <c r="C5" s="139"/>
      <c r="D5" s="138"/>
      <c r="E5" s="138"/>
      <c r="F5" s="138"/>
      <c r="G5" s="138"/>
      <c r="H5" s="138"/>
      <c r="I5" s="138"/>
      <c r="J5" s="83"/>
      <c r="K5" s="83"/>
      <c r="L5" s="83"/>
      <c r="M5" s="83"/>
      <c r="N5" s="84"/>
      <c r="O5" s="84"/>
      <c r="P5" s="84"/>
      <c r="Q5" s="84"/>
      <c r="R5" s="84"/>
      <c r="S5" s="84"/>
      <c r="T5" s="84"/>
      <c r="U5" s="84"/>
    </row>
    <row r="6" spans="1:21" ht="20.100000000000001" customHeight="1" x14ac:dyDescent="0.25">
      <c r="A6" s="85" t="s">
        <v>58</v>
      </c>
      <c r="B6" s="85"/>
      <c r="C6" s="85"/>
      <c r="D6" s="138"/>
      <c r="E6" s="138"/>
      <c r="F6" s="138"/>
      <c r="G6" s="138"/>
      <c r="H6" s="138"/>
      <c r="I6" s="138"/>
      <c r="J6" s="83"/>
      <c r="K6" s="83"/>
      <c r="L6" s="83"/>
      <c r="M6" s="83"/>
      <c r="N6" s="84"/>
      <c r="O6" s="84"/>
      <c r="P6" s="84"/>
      <c r="Q6" s="84"/>
      <c r="R6" s="84"/>
      <c r="S6" s="84"/>
      <c r="T6" s="84"/>
      <c r="U6" s="84"/>
    </row>
    <row r="7" spans="1:21" ht="20.100000000000001" customHeight="1" x14ac:dyDescent="0.25">
      <c r="A7" s="85" t="s">
        <v>15</v>
      </c>
      <c r="B7" s="85"/>
      <c r="C7" s="85"/>
      <c r="D7" s="138"/>
      <c r="E7" s="138"/>
      <c r="F7" s="138"/>
      <c r="G7" s="138"/>
      <c r="H7" s="138"/>
      <c r="I7" s="138"/>
      <c r="J7" s="83"/>
      <c r="K7" s="83"/>
      <c r="L7" s="83"/>
      <c r="M7" s="83"/>
      <c r="N7" s="84"/>
      <c r="O7" s="84"/>
      <c r="P7" s="84"/>
      <c r="Q7" s="84"/>
      <c r="R7" s="84"/>
      <c r="S7" s="84"/>
      <c r="T7" s="84"/>
      <c r="U7" s="84"/>
    </row>
    <row r="8" spans="1:21" ht="20.100000000000001" customHeight="1" x14ac:dyDescent="0.25">
      <c r="A8" s="85" t="s">
        <v>40</v>
      </c>
      <c r="B8" s="85"/>
      <c r="C8" s="85"/>
      <c r="D8" s="138"/>
      <c r="E8" s="138"/>
      <c r="F8" s="138"/>
      <c r="G8" s="138"/>
      <c r="H8" s="138"/>
      <c r="I8" s="138"/>
      <c r="J8" s="83"/>
      <c r="K8" s="83"/>
      <c r="L8" s="83"/>
      <c r="M8" s="83"/>
      <c r="N8" s="84"/>
      <c r="O8" s="84"/>
      <c r="P8" s="84"/>
      <c r="Q8" s="84"/>
      <c r="R8" s="84"/>
      <c r="S8" s="84"/>
      <c r="T8" s="84"/>
      <c r="U8" s="84"/>
    </row>
    <row r="11" spans="1:21" ht="15" customHeight="1" x14ac:dyDescent="0.25">
      <c r="A11" s="141" t="s">
        <v>41</v>
      </c>
      <c r="B11" s="141"/>
      <c r="C11" s="141"/>
      <c r="D11" s="141"/>
      <c r="E11" s="141"/>
      <c r="F11" s="141"/>
      <c r="G11" s="141"/>
      <c r="H11" s="141"/>
      <c r="I11" s="141"/>
      <c r="J11" s="141"/>
    </row>
    <row r="12" spans="1:21" ht="15" customHeight="1" x14ac:dyDescent="0.25">
      <c r="A12" s="140" t="s">
        <v>0</v>
      </c>
      <c r="B12" s="140" t="s">
        <v>53</v>
      </c>
      <c r="C12" s="140" t="s">
        <v>24</v>
      </c>
      <c r="D12" s="140" t="s">
        <v>50</v>
      </c>
      <c r="E12" s="140" t="s">
        <v>99</v>
      </c>
      <c r="F12" s="140" t="s">
        <v>33</v>
      </c>
      <c r="G12" s="142" t="s">
        <v>17</v>
      </c>
      <c r="H12" s="142"/>
      <c r="I12" s="142"/>
      <c r="J12" s="142"/>
    </row>
    <row r="13" spans="1:21" s="86" customFormat="1" ht="75" customHeight="1" x14ac:dyDescent="0.25">
      <c r="A13" s="140"/>
      <c r="B13" s="140"/>
      <c r="C13" s="140"/>
      <c r="D13" s="140"/>
      <c r="E13" s="140"/>
      <c r="F13" s="140"/>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7E82780B787644BB07B5DD1DD1B517" ma:contentTypeVersion="4" ma:contentTypeDescription="Crear nuevo documento." ma:contentTypeScope="" ma:versionID="08350fb0b82f57c75d65643dc63e7f8b">
  <xsd:schema xmlns:xsd="http://www.w3.org/2001/XMLSchema" xmlns:xs="http://www.w3.org/2001/XMLSchema" xmlns:p="http://schemas.microsoft.com/office/2006/metadata/properties" xmlns:ns2="74f425d4-1e22-4e16-bfcc-f99780ac703c" targetNamespace="http://schemas.microsoft.com/office/2006/metadata/properties" ma:root="true" ma:fieldsID="792c54591105b4ad471f206cfba2548b" ns2:_="">
    <xsd:import namespace="74f425d4-1e22-4e16-bfcc-f99780ac703c"/>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f425d4-1e22-4e16-bfcc-f99780ac70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9D903C-819A-49FE-9995-05881CCF32FB}"/>
</file>

<file path=customXml/itemProps2.xml><?xml version="1.0" encoding="utf-8"?>
<ds:datastoreItem xmlns:ds="http://schemas.openxmlformats.org/officeDocument/2006/customXml" ds:itemID="{CDA951B9-7AC3-4C6A-BEAA-0291F2DC32DC}"/>
</file>

<file path=customXml/itemProps3.xml><?xml version="1.0" encoding="utf-8"?>
<ds:datastoreItem xmlns:ds="http://schemas.openxmlformats.org/officeDocument/2006/customXml" ds:itemID="{D1FA9EA0-E46D-4538-BD5E-3A16046359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1-Instrucciones</vt:lpstr>
      <vt:lpstr>2-Datos y otros</vt:lpstr>
      <vt:lpstr>3-Factor de emisión</vt:lpstr>
      <vt:lpstr>4-Datos generales</vt:lpstr>
      <vt:lpstr>5-Edificio 1</vt:lpstr>
      <vt:lpstr>6-Edificio 2</vt:lpstr>
      <vt:lpstr>7-Edificio 3</vt:lpstr>
      <vt:lpstr>8-Edificio 4</vt:lpstr>
      <vt:lpstr>9-Edificio 5</vt:lpstr>
      <vt:lpstr>10-edificio 6</vt:lpstr>
      <vt:lpstr>11-Edificio 7</vt:lpstr>
      <vt:lpstr>12-Edificio 8</vt:lpstr>
      <vt:lpstr>13-Edificio 9</vt:lpstr>
      <vt:lpstr>14-Edificio 10</vt:lpstr>
      <vt:lpstr>15-Consumo por edificio</vt:lpstr>
      <vt:lpstr>16-Consumo institucional</vt:lpstr>
      <vt:lpstr>17-Histórico</vt:lpstr>
      <vt:lpstr>'17-Histórico'!Área_de_impresión</vt:lpstr>
      <vt:lpstr>'1-Instrucciones'!Área_de_impresión</vt:lpstr>
      <vt:lpstr>'2-Datos y otros'!Área_de_impresión</vt:lpstr>
      <vt:lpstr>'4-Datos generales'!Área_de_impresión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Jaqueline Cubillo</cp:lastModifiedBy>
  <cp:lastPrinted>2013-05-15T17:34:50Z</cp:lastPrinted>
  <dcterms:created xsi:type="dcterms:W3CDTF">2009-10-20T13:50:35Z</dcterms:created>
  <dcterms:modified xsi:type="dcterms:W3CDTF">2018-10-19T19:36:13Z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0x010100757E82780B787644BB07B5DD1DD1B517</vt:lpwstr>
  </property>
</Properties>
</file>