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ubillo\Desktop\"/>
    </mc:Choice>
  </mc:AlternateContent>
  <xr:revisionPtr revIDLastSave="0" documentId="8_{C8273113-5CEB-47AF-98C5-21E4E5181858}" xr6:coauthVersionLast="37" xr6:coauthVersionMax="37" xr10:uidLastSave="{00000000-0000-0000-0000-000000000000}"/>
  <bookViews>
    <workbookView xWindow="0" yWindow="0" windowWidth="20490" windowHeight="7485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E18" i="27" s="1"/>
  <c r="B17" i="27"/>
  <c r="E17" i="27" s="1"/>
  <c r="B16" i="27"/>
  <c r="E16" i="27" s="1"/>
  <c r="B15" i="27"/>
  <c r="E15" i="27" s="1"/>
  <c r="B14" i="27"/>
  <c r="B13" i="27"/>
  <c r="E13" i="27" s="1"/>
  <c r="B12" i="27"/>
  <c r="B11" i="27"/>
  <c r="E11" i="27" s="1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9" i="27" l="1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6" l="1"/>
  <c r="F24" i="2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<sst xmlns="http://schemas.openxmlformats.org/spreadsheetml/2006/main" count="336" uniqueCount="72">
  <si>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</si>
  <si>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</si>
  <si>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</si>
  <si>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</si>
  <si>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</si>
  <si>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</si>
  <si>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</si>
  <si>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</si>
  <si>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</si>
  <si>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</si>
  <si>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</si>
  <si>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</si>
  <si>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</si>
  <si>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</si>
  <si>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</si>
  <si>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</si>
  <si>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</si>
  <si>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</si>
  <si>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</si>
  <si>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</si>
  <si>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</si>
  <si>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</si>
  <si>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</si>
  <si>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</si>
  <si>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</si>
  <si>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</si>
  <si>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</si>
  <si>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</si>
  <si>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</si>
  <si>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</si>
  <si>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</si>
  <si>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</si>
  <si>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</si>
  <si>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</si>
  <si>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</si>
  <si>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</si>
  <si>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</si>
  <si>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</si>
  <si>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</si>
  <si>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</si>
  <si>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</si>
  <si>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</si>
  <si>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</si>
  <si>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</si>
  <si>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</si>
  <si>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</si>
  <si>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</si>
  <si>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</si>
  <si>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</si>
  <si>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</si>
  <si>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</si>
  <si>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</si>
  <si>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</si>
  <si>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</si>
  <si>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</si>
  <si>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</si>
  <si>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</si>
  <si>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</si>
  <si>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</si>
  <si>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</si>
  <si>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</si>
  <si>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</si>
  <si>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</si>
  <si>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</si>
  <si>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>Lic. Carlos Andrés Torres Salas</t>
  </si>
  <si>
    <t>Dirección General</t>
  </si>
  <si>
    <t>Yenory Carrillo Cruz</t>
  </si>
  <si>
    <t>Planificación</t>
  </si>
  <si>
    <t>2296-9570, ext. 148</t>
  </si>
  <si>
    <t>ycarrillo@imprenta.go.cr</t>
  </si>
  <si>
    <t>Yennory Carrillo Cruz</t>
  </si>
  <si>
    <t>323-0153, 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</si>
</sst>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₡-140A]* #,##0.00_);_([$₡-140A]* \(#,##0.00\);_([$₡-140A]* &quot;-&quot;??_);_(@_)"/>
    <numFmt numFmtId="168" formatCode="&quot;₡&quot;#,##0.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7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7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7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7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7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6" fontId="7" fillId="4" borderId="9" xfId="1" applyFont="1" applyFill="1" applyBorder="1" applyAlignment="1" applyProtection="1">
      <alignment horizontal="center" vertical="center" wrapText="1"/>
    </xf>
    <xf numFmtId="166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8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8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8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8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7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7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7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4" fontId="24" fillId="4" borderId="8" xfId="0" applyNumberFormat="1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left"/>
      <protection locked="0"/>
    </xf>
    <xf numFmtId="0" fontId="26" fillId="3" borderId="0" xfId="0" applyFont="1" applyFill="1" applyBorder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 wrapText="1"/>
    </xf>
    <xf numFmtId="167" fontId="28" fillId="0" borderId="8" xfId="2" applyNumberFormat="1" applyFont="1" applyBorder="1" applyAlignment="1" applyProtection="1">
      <alignment horizontal="center" vertical="center" wrapText="1"/>
      <protection locked="0"/>
    </xf>
    <xf numFmtId="167" fontId="28" fillId="0" borderId="1" xfId="2" applyNumberFormat="1" applyFont="1" applyBorder="1" applyAlignment="1" applyProtection="1">
      <alignment horizontal="center" vertical="center" wrapText="1"/>
      <protection locked="0"/>
    </xf>
    <xf numFmtId="167" fontId="28" fillId="0" borderId="1" xfId="2" applyNumberFormat="1" applyFont="1" applyBorder="1" applyAlignment="1" applyProtection="1">
      <alignment horizontal="center" vertical="center"/>
      <protection locked="0"/>
    </xf>
    <xf numFmtId="167" fontId="28" fillId="0" borderId="17" xfId="2" applyNumberFormat="1" applyFont="1" applyBorder="1" applyAlignment="1" applyProtection="1">
      <alignment horizontal="center" vertical="center"/>
      <protection locked="0"/>
    </xf>
    <xf numFmtId="164" fontId="25" fillId="4" borderId="5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Protection="1"/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1278</c:v>
                </c:pt>
                <c:pt idx="1">
                  <c:v>1217</c:v>
                </c:pt>
                <c:pt idx="2">
                  <c:v>1235</c:v>
                </c:pt>
                <c:pt idx="3">
                  <c:v>1547</c:v>
                </c:pt>
                <c:pt idx="4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D90-B164-BBCAC493C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C9-4F10-A5C0-A514BF59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1374.8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6-4533-9D0C-27592B560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7.6377777777777771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8-4A5C-8D93-A23FA667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7.1</c:v>
                </c:pt>
                <c:pt idx="1">
                  <c:v>6.7611111111111111</c:v>
                </c:pt>
                <c:pt idx="2">
                  <c:v>6.8611111111111107</c:v>
                </c:pt>
                <c:pt idx="3">
                  <c:v>8.594444444444445</c:v>
                </c:pt>
                <c:pt idx="4">
                  <c:v>8.8722222222222218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2-4DF4-B96F-1441F174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1278</c:v>
                </c:pt>
                <c:pt idx="1">
                  <c:v>1217</c:v>
                </c:pt>
                <c:pt idx="2">
                  <c:v>1235</c:v>
                </c:pt>
                <c:pt idx="3">
                  <c:v>1547</c:v>
                </c:pt>
                <c:pt idx="4">
                  <c:v>1597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C-4870-B5E2-2D1AE1D71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631-4435-912C-B9C30279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CD7-433F-A6D1-F2E5B6DFA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F6-4864-91D2-3C40A693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32E-43F7-AE5C-8E75A993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36-42B0-82DB-8BEA4A10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6D7-4A50-A076-0BCC18B6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751-4B15-AABB-B7EBF410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F35-4DDE-B737-4004DAC7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workbookViewId="0">
      <selection activeCell="J22" sqref="J22:M22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10"/>
      <c r="G9" s="110"/>
    </row>
    <row r="11" spans="6:13" ht="21" x14ac:dyDescent="0.35">
      <c r="F11" s="50" t="s">
        <v>36</v>
      </c>
      <c r="I11" s="107" t="s">
        <v>63</v>
      </c>
      <c r="J11" s="107"/>
      <c r="K11" s="107"/>
      <c r="L11" s="107"/>
      <c r="M11" s="107"/>
    </row>
    <row r="12" spans="6:13" ht="23.25" x14ac:dyDescent="0.35">
      <c r="F12" s="51"/>
      <c r="G12" s="52"/>
      <c r="I12" s="111"/>
      <c r="J12" s="111"/>
      <c r="K12" s="111"/>
      <c r="L12" s="111"/>
    </row>
    <row r="13" spans="6:13" ht="21" x14ac:dyDescent="0.35">
      <c r="F13" s="50" t="s">
        <v>37</v>
      </c>
      <c r="I13" s="107">
        <v>1</v>
      </c>
      <c r="J13" s="107"/>
      <c r="K13" s="107"/>
      <c r="L13" s="107"/>
      <c r="M13" s="107"/>
    </row>
    <row r="14" spans="6:13" ht="23.25" x14ac:dyDescent="0.35">
      <c r="F14" s="50" t="s">
        <v>38</v>
      </c>
      <c r="G14" s="52"/>
      <c r="I14" s="108" t="s">
        <v>64</v>
      </c>
      <c r="J14" s="108"/>
      <c r="K14" s="108"/>
      <c r="L14" s="108"/>
      <c r="M14" s="108"/>
    </row>
    <row r="15" spans="6:13" ht="21" x14ac:dyDescent="0.35">
      <c r="F15" s="50" t="s">
        <v>39</v>
      </c>
      <c r="I15" s="108" t="s">
        <v>65</v>
      </c>
      <c r="J15" s="108"/>
      <c r="K15" s="108"/>
      <c r="L15" s="108"/>
      <c r="M15" s="108"/>
    </row>
    <row r="16" spans="6:13" ht="21" x14ac:dyDescent="0.35">
      <c r="F16" s="51"/>
      <c r="I16" s="111"/>
      <c r="J16" s="111"/>
      <c r="K16" s="111"/>
      <c r="L16" s="111"/>
    </row>
    <row r="17" spans="6:13" ht="21" x14ac:dyDescent="0.35">
      <c r="F17" s="50" t="s">
        <v>40</v>
      </c>
      <c r="G17" s="50"/>
      <c r="I17" s="107" t="s">
        <v>66</v>
      </c>
      <c r="J17" s="107"/>
      <c r="K17" s="107"/>
      <c r="L17" s="107"/>
      <c r="M17" s="107"/>
    </row>
    <row r="18" spans="6:13" ht="21" x14ac:dyDescent="0.35">
      <c r="F18" s="50" t="s">
        <v>39</v>
      </c>
      <c r="I18" s="108" t="s">
        <v>67</v>
      </c>
      <c r="J18" s="108"/>
      <c r="K18" s="108"/>
      <c r="L18" s="108"/>
      <c r="M18" s="108"/>
    </row>
    <row r="19" spans="6:13" ht="21" x14ac:dyDescent="0.35">
      <c r="F19" s="50" t="s">
        <v>41</v>
      </c>
      <c r="I19" s="108" t="s">
        <v>68</v>
      </c>
      <c r="J19" s="108"/>
      <c r="K19" s="108"/>
      <c r="L19" s="108"/>
      <c r="M19" s="108"/>
    </row>
    <row r="20" spans="6:13" ht="21" x14ac:dyDescent="0.35">
      <c r="F20" s="50" t="s">
        <v>42</v>
      </c>
      <c r="I20" s="109" t="s">
        <v>69</v>
      </c>
      <c r="J20" s="108"/>
      <c r="K20" s="108"/>
      <c r="L20" s="108"/>
      <c r="M20" s="108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7">
        <v>2018</v>
      </c>
      <c r="K22" s="107"/>
      <c r="L22" s="107"/>
      <c r="M22" s="107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6458CC8D-3DBA-4756-9B35-3D852EEED88B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</row>
    <row r="2" spans="1:8" x14ac:dyDescent="0.25">
      <c r="A2" s="113" t="s">
        <v>44</v>
      </c>
      <c r="B2" s="113"/>
      <c r="C2" s="117"/>
      <c r="D2" s="117"/>
      <c r="E2" s="117"/>
      <c r="F2" s="117"/>
      <c r="G2" s="117"/>
    </row>
    <row r="3" spans="1:8" x14ac:dyDescent="0.25">
      <c r="A3" s="113" t="s">
        <v>45</v>
      </c>
      <c r="B3" s="113"/>
      <c r="C3" s="17">
        <f>IF('Datos Generales'!J22="","",'Datos Generales'!J22)</f>
        <v>2018</v>
      </c>
      <c r="D3" s="17"/>
      <c r="E3" s="17"/>
      <c r="F3" s="17"/>
      <c r="G3" s="17"/>
    </row>
    <row r="4" spans="1:8" x14ac:dyDescent="0.25">
      <c r="A4" s="113" t="s">
        <v>29</v>
      </c>
      <c r="B4" s="113"/>
      <c r="C4" s="117"/>
      <c r="D4" s="117"/>
      <c r="E4" s="117"/>
      <c r="F4" s="117"/>
      <c r="G4" s="117"/>
    </row>
    <row r="5" spans="1:8" x14ac:dyDescent="0.25">
      <c r="A5" s="113" t="s">
        <v>30</v>
      </c>
      <c r="B5" s="113"/>
      <c r="C5" s="117"/>
      <c r="D5" s="117"/>
      <c r="E5" s="117"/>
      <c r="F5" s="117"/>
      <c r="G5" s="117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8" customHeight="1" x14ac:dyDescent="0.25">
      <c r="A7" s="23"/>
      <c r="B7" s="23"/>
      <c r="C7" s="114" t="s">
        <v>55</v>
      </c>
      <c r="D7" s="114"/>
      <c r="E7" s="114"/>
      <c r="F7" s="114"/>
      <c r="G7" s="114"/>
      <c r="H7" s="42"/>
    </row>
    <row r="8" spans="1:8" ht="15.75" customHeight="1" x14ac:dyDescent="0.25">
      <c r="C8" s="115"/>
      <c r="D8" s="115"/>
      <c r="E8" s="115"/>
      <c r="F8" s="115"/>
      <c r="G8" s="115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</row>
    <row r="2" spans="1:8" x14ac:dyDescent="0.25">
      <c r="A2" s="113" t="s">
        <v>44</v>
      </c>
      <c r="B2" s="113"/>
      <c r="C2" s="117"/>
      <c r="D2" s="117"/>
      <c r="E2" s="117"/>
      <c r="F2" s="117"/>
      <c r="G2" s="117"/>
    </row>
    <row r="3" spans="1:8" x14ac:dyDescent="0.25">
      <c r="A3" s="113" t="s">
        <v>45</v>
      </c>
      <c r="B3" s="113"/>
      <c r="C3" s="117">
        <f>IF('Datos Generales'!J22="","",'Datos Generales'!J22)</f>
        <v>2018</v>
      </c>
      <c r="D3" s="117"/>
      <c r="E3" s="117"/>
      <c r="F3" s="117"/>
      <c r="G3" s="117"/>
    </row>
    <row r="4" spans="1:8" x14ac:dyDescent="0.25">
      <c r="A4" s="113" t="s">
        <v>29</v>
      </c>
      <c r="B4" s="113"/>
      <c r="C4" s="117"/>
      <c r="D4" s="117"/>
      <c r="E4" s="117"/>
      <c r="F4" s="117"/>
      <c r="G4" s="117"/>
    </row>
    <row r="5" spans="1:8" x14ac:dyDescent="0.25">
      <c r="A5" s="113" t="s">
        <v>30</v>
      </c>
      <c r="B5" s="113"/>
      <c r="C5" s="117"/>
      <c r="D5" s="117"/>
      <c r="E5" s="117"/>
      <c r="F5" s="117"/>
      <c r="G5" s="117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8.75" customHeight="1" x14ac:dyDescent="0.25">
      <c r="A7" s="23"/>
      <c r="B7" s="23"/>
      <c r="C7" s="114" t="s">
        <v>55</v>
      </c>
      <c r="D7" s="114"/>
      <c r="E7" s="114"/>
      <c r="F7" s="114"/>
      <c r="G7" s="114"/>
      <c r="H7" s="42"/>
    </row>
    <row r="8" spans="1:8" ht="15.75" customHeight="1" x14ac:dyDescent="0.25">
      <c r="C8" s="115"/>
      <c r="D8" s="115"/>
      <c r="E8" s="115"/>
      <c r="F8" s="115"/>
      <c r="G8" s="115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  <c r="F2" s="125"/>
    </row>
    <row r="3" spans="1:6" x14ac:dyDescent="0.25">
      <c r="A3" s="127" t="s">
        <v>48</v>
      </c>
      <c r="B3" s="127"/>
      <c r="C3" s="126"/>
      <c r="D3" s="126"/>
      <c r="E3" s="126"/>
      <c r="F3" s="126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21" t="s">
        <v>58</v>
      </c>
      <c r="B6" s="122"/>
      <c r="C6" s="122"/>
      <c r="D6" s="123"/>
      <c r="E6" s="124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>
        <f>IF('edificio 1'!$C$2="","",'edificio 1'!$C$2)</f>
        <v>1</v>
      </c>
      <c r="B8" s="62">
        <f>'edificio 1'!C24</f>
        <v>1374.8</v>
      </c>
      <c r="C8" s="63">
        <f>'edificio 1'!$D$24</f>
        <v>2300040</v>
      </c>
      <c r="D8" s="64">
        <f>'edificio 1'!E$24</f>
        <v>180</v>
      </c>
      <c r="E8" s="65">
        <f>IF(B8=" "," ",B8/D8)</f>
        <v>7.6377777777777771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1374.8</v>
      </c>
      <c r="C18" s="79">
        <f>SUM(C8:C17)</f>
        <v>2300040</v>
      </c>
      <c r="D18" s="80">
        <f>SUM(D8:D17)</f>
        <v>180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7.6377777777777771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</row>
    <row r="3" spans="1:5" x14ac:dyDescent="0.25">
      <c r="A3" s="127" t="s">
        <v>45</v>
      </c>
      <c r="B3" s="127"/>
      <c r="C3" s="128"/>
      <c r="D3" s="128"/>
      <c r="E3" s="128"/>
    </row>
    <row r="4" spans="1:5" ht="15.75" thickBot="1" x14ac:dyDescent="0.3"/>
    <row r="5" spans="1:5" x14ac:dyDescent="0.25">
      <c r="A5" s="121" t="s">
        <v>51</v>
      </c>
      <c r="B5" s="122"/>
      <c r="C5" s="122"/>
      <c r="D5" s="122"/>
      <c r="E5" s="124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1278</v>
      </c>
      <c r="C7" s="8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2132724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180</v>
      </c>
      <c r="E7" s="85">
        <f>IF(B7=" "," ",B7/D7)</f>
        <v>7.1</v>
      </c>
    </row>
    <row r="8" spans="1:5" x14ac:dyDescent="0.25">
      <c r="A8" s="66" t="s">
        <v>17</v>
      </c>
      <c r="B8" s="67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1217</v>
      </c>
      <c r="C8" s="8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2034107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180</v>
      </c>
      <c r="E8" s="71">
        <f t="shared" ref="E8:E18" si="0">IF(B8=" "," ",B8/D8)</f>
        <v>6.7611111111111111</v>
      </c>
    </row>
    <row r="9" spans="1:5" x14ac:dyDescent="0.25">
      <c r="A9" s="66" t="s">
        <v>18</v>
      </c>
      <c r="B9" s="67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1235</v>
      </c>
      <c r="C9" s="8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2064545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180</v>
      </c>
      <c r="E9" s="71">
        <f t="shared" si="0"/>
        <v>6.8611111111111107</v>
      </c>
    </row>
    <row r="10" spans="1:5" x14ac:dyDescent="0.25">
      <c r="A10" s="66" t="s">
        <v>19</v>
      </c>
      <c r="B10" s="67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1547</v>
      </c>
      <c r="C10" s="8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2592137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180</v>
      </c>
      <c r="E10" s="71">
        <f t="shared" si="0"/>
        <v>8.594444444444445</v>
      </c>
    </row>
    <row r="11" spans="1:5" x14ac:dyDescent="0.25">
      <c r="A11" s="66" t="s">
        <v>20</v>
      </c>
      <c r="B11" s="67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1597</v>
      </c>
      <c r="C11" s="8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2676687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180</v>
      </c>
      <c r="E11" s="71">
        <f t="shared" si="0"/>
        <v>8.8722222222222218</v>
      </c>
    </row>
    <row r="12" spans="1:5" x14ac:dyDescent="0.25">
      <c r="A12" s="66" t="s">
        <v>21</v>
      </c>
      <c r="B12" s="67" t="str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 xml:space="preserve"> </v>
      </c>
      <c r="C12" s="84" t="str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 xml:space="preserve"> 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180</v>
      </c>
      <c r="E12" s="71" t="str">
        <f t="shared" si="0"/>
        <v xml:space="preserve"> </v>
      </c>
    </row>
    <row r="13" spans="1:5" x14ac:dyDescent="0.25">
      <c r="A13" s="66" t="s">
        <v>22</v>
      </c>
      <c r="B13" s="67" t="str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 xml:space="preserve"> </v>
      </c>
      <c r="C13" s="84" t="str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 xml:space="preserve"> 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180</v>
      </c>
      <c r="E13" s="71" t="str">
        <f t="shared" si="0"/>
        <v xml:space="preserve"> </v>
      </c>
    </row>
    <row r="14" spans="1:5" x14ac:dyDescent="0.25">
      <c r="A14" s="66" t="s">
        <v>23</v>
      </c>
      <c r="B14" s="67" t="str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 xml:space="preserve"> </v>
      </c>
      <c r="C14" s="84" t="str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 xml:space="preserve"> 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180</v>
      </c>
      <c r="E14" s="71" t="str">
        <f t="shared" si="0"/>
        <v xml:space="preserve"> </v>
      </c>
    </row>
    <row r="15" spans="1:5" x14ac:dyDescent="0.25">
      <c r="A15" s="66" t="s">
        <v>24</v>
      </c>
      <c r="B15" s="67" t="str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 xml:space="preserve"> </v>
      </c>
      <c r="C15" s="84" t="str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 xml:space="preserve"> 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180</v>
      </c>
      <c r="E15" s="71" t="str">
        <f t="shared" si="0"/>
        <v xml:space="preserve"> </v>
      </c>
    </row>
    <row r="16" spans="1:5" x14ac:dyDescent="0.25">
      <c r="A16" s="66" t="s">
        <v>25</v>
      </c>
      <c r="B16" s="67" t="str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 xml:space="preserve"> </v>
      </c>
      <c r="C16" s="84" t="str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 xml:space="preserve"> 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180</v>
      </c>
      <c r="E16" s="71" t="str">
        <f t="shared" si="0"/>
        <v xml:space="preserve"> </v>
      </c>
    </row>
    <row r="17" spans="1:5" x14ac:dyDescent="0.25">
      <c r="A17" s="66" t="s">
        <v>26</v>
      </c>
      <c r="B17" s="67" t="str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 xml:space="preserve"> </v>
      </c>
      <c r="C17" s="84" t="str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 xml:space="preserve"> 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180</v>
      </c>
      <c r="E17" s="71" t="str">
        <f t="shared" si="0"/>
        <v xml:space="preserve"> </v>
      </c>
    </row>
    <row r="18" spans="1:5" ht="15.75" thickBot="1" x14ac:dyDescent="0.3">
      <c r="A18" s="72" t="s">
        <v>27</v>
      </c>
      <c r="B18" s="73" t="str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 xml:space="preserve"> </v>
      </c>
      <c r="C18" s="84" t="str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 xml:space="preserve"> 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180</v>
      </c>
      <c r="E18" s="76" t="str">
        <f t="shared" si="0"/>
        <v xml:space="preserve"> </v>
      </c>
    </row>
    <row r="19" spans="1:5" x14ac:dyDescent="0.25">
      <c r="A19" s="88" t="s">
        <v>14</v>
      </c>
      <c r="B19" s="89">
        <f>SUM(B7:B18)</f>
        <v>6874</v>
      </c>
      <c r="C19" s="90">
        <f>SUM(C7:C16)</f>
        <v>11500200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>
        <f>IF(SUM(B7:B18)=" "," ",AVERAGE(B7:B18))</f>
        <v>1374.8</v>
      </c>
      <c r="C20" s="95">
        <f>IF(SUM(C7:C18)=" "," ",AVERAGE(C7:C18))</f>
        <v>2300040</v>
      </c>
      <c r="D20" s="94">
        <f>AVERAGEIF(D7:D18,"&gt;0",D7:D18)</f>
        <v>180</v>
      </c>
      <c r="E20" s="96">
        <f>IF(SUM(E7:E18)=0,"",AVERAGE(E7:E18))</f>
        <v>7.637777777777778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zoomScaleNormal="100" workbookViewId="0">
      <selection activeCell="H18" sqref="H18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140625" style="106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13" t="s">
        <v>47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  <c r="H1" s="21"/>
    </row>
    <row r="2" spans="1:10" x14ac:dyDescent="0.25">
      <c r="A2" s="113" t="s">
        <v>44</v>
      </c>
      <c r="B2" s="113"/>
      <c r="C2" s="118">
        <v>1</v>
      </c>
      <c r="D2" s="118"/>
      <c r="E2" s="118"/>
      <c r="F2" s="118"/>
      <c r="G2" s="118"/>
      <c r="H2" s="21"/>
    </row>
    <row r="3" spans="1:10" x14ac:dyDescent="0.25">
      <c r="A3" s="113" t="s">
        <v>45</v>
      </c>
      <c r="B3" s="113"/>
      <c r="C3" s="18">
        <f>IF('Datos Generales'!J22="","",'Datos Generales'!J22)</f>
        <v>2018</v>
      </c>
      <c r="D3" s="98"/>
      <c r="E3" s="18"/>
      <c r="F3" s="18"/>
      <c r="G3" s="18"/>
      <c r="H3" s="21"/>
    </row>
    <row r="4" spans="1:10" x14ac:dyDescent="0.25">
      <c r="A4" s="113" t="s">
        <v>29</v>
      </c>
      <c r="B4" s="113"/>
      <c r="C4" s="119">
        <v>43270</v>
      </c>
      <c r="D4" s="116"/>
      <c r="E4" s="116"/>
      <c r="F4" s="116"/>
      <c r="G4" s="116"/>
      <c r="H4" s="21"/>
    </row>
    <row r="5" spans="1:10" x14ac:dyDescent="0.25">
      <c r="A5" s="113" t="s">
        <v>30</v>
      </c>
      <c r="B5" s="113"/>
      <c r="C5" s="116" t="s">
        <v>70</v>
      </c>
      <c r="D5" s="116"/>
      <c r="E5" s="116"/>
      <c r="F5" s="116"/>
      <c r="G5" s="116"/>
      <c r="H5" s="21"/>
    </row>
    <row r="6" spans="1:10" x14ac:dyDescent="0.25">
      <c r="A6" s="113" t="s">
        <v>54</v>
      </c>
      <c r="B6" s="113"/>
      <c r="C6" s="116" t="s">
        <v>71</v>
      </c>
      <c r="D6" s="116"/>
      <c r="E6" s="116"/>
      <c r="F6" s="116"/>
      <c r="G6" s="116"/>
      <c r="H6" s="21"/>
    </row>
    <row r="7" spans="1:10" x14ac:dyDescent="0.25">
      <c r="A7" s="23"/>
      <c r="B7" s="23"/>
      <c r="C7" s="114" t="s">
        <v>55</v>
      </c>
      <c r="D7" s="114"/>
      <c r="E7" s="114"/>
      <c r="F7" s="114"/>
      <c r="G7" s="114"/>
      <c r="H7" s="115"/>
    </row>
    <row r="8" spans="1:10" x14ac:dyDescent="0.25">
      <c r="C8" s="115"/>
      <c r="D8" s="115"/>
      <c r="E8" s="115"/>
      <c r="F8" s="115"/>
      <c r="G8" s="115"/>
      <c r="H8" s="115"/>
    </row>
    <row r="9" spans="1:10" x14ac:dyDescent="0.25">
      <c r="C9" s="24"/>
      <c r="D9" s="99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100" t="s">
        <v>1</v>
      </c>
      <c r="E10" s="26" t="s">
        <v>15</v>
      </c>
      <c r="F10" s="27" t="s">
        <v>53</v>
      </c>
    </row>
    <row r="11" spans="1:10" ht="15.75" thickBot="1" x14ac:dyDescent="0.3">
      <c r="B11" s="28" t="s">
        <v>2</v>
      </c>
      <c r="C11" s="3">
        <v>1278</v>
      </c>
      <c r="D11" s="101">
        <v>2132724</v>
      </c>
      <c r="E11" s="3">
        <v>180</v>
      </c>
      <c r="F11" s="6">
        <f t="shared" ref="F11:F19" si="0">IF(C11=0,"",C11/E11)</f>
        <v>7.1</v>
      </c>
    </row>
    <row r="12" spans="1:10" ht="15.75" thickBot="1" x14ac:dyDescent="0.3">
      <c r="B12" s="29" t="s">
        <v>3</v>
      </c>
      <c r="C12" s="1">
        <v>1217</v>
      </c>
      <c r="D12" s="102">
        <v>2034107</v>
      </c>
      <c r="E12" s="3">
        <v>180</v>
      </c>
      <c r="F12" s="6">
        <f t="shared" si="0"/>
        <v>6.7611111111111111</v>
      </c>
      <c r="I12" s="112"/>
      <c r="J12" s="112"/>
    </row>
    <row r="13" spans="1:10" ht="15.75" thickBot="1" x14ac:dyDescent="0.3">
      <c r="B13" s="29" t="s">
        <v>4</v>
      </c>
      <c r="C13" s="1">
        <v>1235</v>
      </c>
      <c r="D13" s="102">
        <v>2064545</v>
      </c>
      <c r="E13" s="3">
        <v>180</v>
      </c>
      <c r="F13" s="6">
        <f t="shared" si="0"/>
        <v>6.8611111111111107</v>
      </c>
      <c r="I13" s="112"/>
      <c r="J13" s="112"/>
    </row>
    <row r="14" spans="1:10" ht="15.75" thickBot="1" x14ac:dyDescent="0.3">
      <c r="B14" s="29" t="s">
        <v>5</v>
      </c>
      <c r="C14" s="1">
        <v>1547</v>
      </c>
      <c r="D14" s="102">
        <v>2592137</v>
      </c>
      <c r="E14" s="3">
        <v>180</v>
      </c>
      <c r="F14" s="6">
        <f t="shared" si="0"/>
        <v>8.594444444444445</v>
      </c>
      <c r="I14" s="112"/>
      <c r="J14" s="112"/>
    </row>
    <row r="15" spans="1:10" ht="15.75" thickBot="1" x14ac:dyDescent="0.3">
      <c r="B15" s="29" t="s">
        <v>6</v>
      </c>
      <c r="C15" s="1">
        <v>1597</v>
      </c>
      <c r="D15" s="102">
        <v>2676687</v>
      </c>
      <c r="E15" s="3">
        <v>180</v>
      </c>
      <c r="F15" s="6">
        <f t="shared" si="0"/>
        <v>8.8722222222222218</v>
      </c>
      <c r="I15" s="112"/>
      <c r="J15" s="112"/>
    </row>
    <row r="16" spans="1:10" ht="15.75" thickBot="1" x14ac:dyDescent="0.3">
      <c r="B16" s="29" t="s">
        <v>7</v>
      </c>
      <c r="C16" s="1"/>
      <c r="D16" s="102"/>
      <c r="E16" s="3">
        <v>180</v>
      </c>
      <c r="F16" s="6" t="str">
        <f t="shared" si="0"/>
        <v/>
      </c>
    </row>
    <row r="17" spans="1:7" ht="15.75" thickBot="1" x14ac:dyDescent="0.3">
      <c r="B17" s="29" t="s">
        <v>8</v>
      </c>
      <c r="C17" s="1"/>
      <c r="D17" s="102"/>
      <c r="E17" s="3">
        <v>180</v>
      </c>
      <c r="F17" s="6" t="str">
        <f t="shared" si="0"/>
        <v/>
      </c>
    </row>
    <row r="18" spans="1:7" ht="15.75" thickBot="1" x14ac:dyDescent="0.3">
      <c r="B18" s="29" t="s">
        <v>9</v>
      </c>
      <c r="C18" s="1"/>
      <c r="D18" s="102"/>
      <c r="E18" s="3">
        <v>180</v>
      </c>
      <c r="F18" s="6" t="str">
        <f t="shared" si="0"/>
        <v/>
      </c>
    </row>
    <row r="19" spans="1:7" ht="15.75" thickBot="1" x14ac:dyDescent="0.3">
      <c r="B19" s="29" t="s">
        <v>10</v>
      </c>
      <c r="C19" s="1"/>
      <c r="D19" s="102"/>
      <c r="E19" s="3">
        <v>180</v>
      </c>
      <c r="F19" s="6" t="str">
        <f t="shared" si="0"/>
        <v/>
      </c>
    </row>
    <row r="20" spans="1:7" ht="15.75" thickBot="1" x14ac:dyDescent="0.3">
      <c r="B20" s="29" t="s">
        <v>11</v>
      </c>
      <c r="C20" s="1"/>
      <c r="D20" s="102"/>
      <c r="E20" s="3">
        <v>180</v>
      </c>
      <c r="F20" s="6" t="str">
        <f t="shared" ref="F20:F22" si="1">IF(C20=0,"",C20/E20)</f>
        <v/>
      </c>
    </row>
    <row r="21" spans="1:7" ht="15.75" thickBot="1" x14ac:dyDescent="0.3">
      <c r="B21" s="29" t="s">
        <v>12</v>
      </c>
      <c r="C21" s="8"/>
      <c r="D21" s="103"/>
      <c r="E21" s="3">
        <v>180</v>
      </c>
      <c r="F21" s="6" t="str">
        <f>IF(C21=0,"",C21/E21)</f>
        <v/>
      </c>
    </row>
    <row r="22" spans="1:7" ht="15.75" thickBot="1" x14ac:dyDescent="0.3">
      <c r="B22" s="30" t="s">
        <v>13</v>
      </c>
      <c r="C22" s="10"/>
      <c r="D22" s="104"/>
      <c r="E22" s="3">
        <v>180</v>
      </c>
      <c r="F22" s="12" t="str">
        <f t="shared" si="1"/>
        <v/>
      </c>
    </row>
    <row r="23" spans="1:7" x14ac:dyDescent="0.25">
      <c r="B23" s="31" t="s">
        <v>46</v>
      </c>
      <c r="C23" s="32">
        <f>IF(SUM(C11:C22)=0,"",SUM(C11:C22))</f>
        <v>6874</v>
      </c>
      <c r="D23" s="97">
        <f>IF(SUM(D11:D22)=0,"",SUM(D11:D22))</f>
        <v>11500200</v>
      </c>
      <c r="E23" s="34" t="s">
        <v>57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1374.8</v>
      </c>
      <c r="D24" s="105">
        <f>IF(SUM(D11:D22)=0," ",AVERAGE(D11:D22))</f>
        <v>2300040</v>
      </c>
      <c r="E24" s="38">
        <f>IF(SUM(E11:E22)=0,"",AVERAGE(E11:E22))</f>
        <v>180</v>
      </c>
      <c r="F24" s="40">
        <f>IF(SUM(F11:F22)=0,"",AVERAGE(F11:F22))</f>
        <v>7.637777777777778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13" t="s">
        <v>47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  <c r="H1" s="21"/>
    </row>
    <row r="2" spans="1:8" x14ac:dyDescent="0.25">
      <c r="A2" s="113" t="s">
        <v>44</v>
      </c>
      <c r="B2" s="113"/>
      <c r="C2" s="118"/>
      <c r="D2" s="118"/>
      <c r="E2" s="118"/>
      <c r="F2" s="118"/>
      <c r="G2" s="118"/>
      <c r="H2" s="21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3" t="s">
        <v>29</v>
      </c>
      <c r="B4" s="113"/>
      <c r="C4" s="118"/>
      <c r="D4" s="118"/>
      <c r="E4" s="118"/>
      <c r="F4" s="118"/>
      <c r="G4" s="118"/>
      <c r="H4" s="21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  <c r="H5" s="21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7.25" customHeight="1" x14ac:dyDescent="0.25">
      <c r="A7" s="23"/>
      <c r="B7" s="23"/>
      <c r="C7" s="115" t="s">
        <v>55</v>
      </c>
      <c r="D7" s="115"/>
      <c r="E7" s="115"/>
      <c r="F7" s="115"/>
      <c r="G7" s="115"/>
      <c r="H7" s="115"/>
    </row>
    <row r="8" spans="1:8" x14ac:dyDescent="0.25">
      <c r="C8" s="115"/>
      <c r="D8" s="115"/>
      <c r="E8" s="115"/>
      <c r="F8" s="115"/>
      <c r="G8" s="115"/>
      <c r="H8" s="115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  <c r="H1" s="21"/>
    </row>
    <row r="2" spans="1:8" x14ac:dyDescent="0.25">
      <c r="A2" s="113" t="s">
        <v>44</v>
      </c>
      <c r="B2" s="113"/>
      <c r="C2" s="118"/>
      <c r="D2" s="118"/>
      <c r="E2" s="118"/>
      <c r="F2" s="118"/>
      <c r="G2" s="118"/>
      <c r="H2" s="21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  <c r="H3" s="48"/>
    </row>
    <row r="4" spans="1:8" x14ac:dyDescent="0.25">
      <c r="A4" s="113" t="s">
        <v>29</v>
      </c>
      <c r="B4" s="113"/>
      <c r="C4" s="118"/>
      <c r="D4" s="118"/>
      <c r="E4" s="118"/>
      <c r="F4" s="118"/>
      <c r="G4" s="118"/>
      <c r="H4" s="48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  <c r="H5" s="48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48"/>
    </row>
    <row r="7" spans="1:8" ht="21.75" customHeight="1" x14ac:dyDescent="0.25">
      <c r="A7" s="23"/>
      <c r="B7" s="23"/>
      <c r="C7" s="114" t="s">
        <v>55</v>
      </c>
      <c r="D7" s="114"/>
      <c r="E7" s="114"/>
      <c r="F7" s="114"/>
      <c r="G7" s="114"/>
      <c r="H7" s="115"/>
    </row>
    <row r="8" spans="1:8" ht="9" customHeight="1" x14ac:dyDescent="0.25">
      <c r="C8" s="115"/>
      <c r="D8" s="115"/>
      <c r="E8" s="115"/>
      <c r="F8" s="115"/>
      <c r="G8" s="115"/>
      <c r="H8" s="115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  <c r="H1" s="21"/>
    </row>
    <row r="2" spans="1:8" x14ac:dyDescent="0.25">
      <c r="A2" s="113" t="s">
        <v>44</v>
      </c>
      <c r="B2" s="113"/>
      <c r="C2" s="117"/>
      <c r="D2" s="117"/>
      <c r="E2" s="117"/>
      <c r="F2" s="117"/>
      <c r="G2" s="117"/>
      <c r="H2" s="48"/>
    </row>
    <row r="3" spans="1:8" x14ac:dyDescent="0.25">
      <c r="A3" s="113" t="s">
        <v>45</v>
      </c>
      <c r="B3" s="113"/>
      <c r="C3" s="17">
        <f>IF('Datos Generales'!J22="","",'Datos Generales'!J22)</f>
        <v>2018</v>
      </c>
      <c r="D3" s="17"/>
      <c r="E3" s="17"/>
      <c r="F3" s="17"/>
      <c r="G3" s="17"/>
      <c r="H3" s="48"/>
    </row>
    <row r="4" spans="1:8" x14ac:dyDescent="0.25">
      <c r="A4" s="113" t="s">
        <v>29</v>
      </c>
      <c r="B4" s="113"/>
      <c r="C4" s="117"/>
      <c r="D4" s="117"/>
      <c r="E4" s="117"/>
      <c r="F4" s="117"/>
      <c r="G4" s="117"/>
      <c r="H4" s="48"/>
    </row>
    <row r="5" spans="1:8" x14ac:dyDescent="0.25">
      <c r="A5" s="113" t="s">
        <v>30</v>
      </c>
      <c r="B5" s="113"/>
      <c r="C5" s="117"/>
      <c r="D5" s="117"/>
      <c r="E5" s="117"/>
      <c r="F5" s="117"/>
      <c r="G5" s="117"/>
      <c r="H5" s="48"/>
    </row>
    <row r="6" spans="1:8" x14ac:dyDescent="0.25">
      <c r="A6" s="113" t="s">
        <v>54</v>
      </c>
      <c r="B6" s="113"/>
      <c r="C6" s="117"/>
      <c r="D6" s="117"/>
      <c r="E6" s="117"/>
      <c r="F6" s="117"/>
      <c r="G6" s="117"/>
      <c r="H6" s="48"/>
    </row>
    <row r="7" spans="1:8" ht="21.75" customHeight="1" x14ac:dyDescent="0.25">
      <c r="A7" s="23"/>
      <c r="B7" s="23"/>
      <c r="C7" s="114" t="s">
        <v>55</v>
      </c>
      <c r="D7" s="114"/>
      <c r="E7" s="114"/>
      <c r="F7" s="114"/>
      <c r="G7" s="114"/>
      <c r="H7" s="115"/>
    </row>
    <row r="8" spans="1:8" ht="9" customHeight="1" x14ac:dyDescent="0.25">
      <c r="C8" s="115"/>
      <c r="D8" s="115"/>
      <c r="E8" s="115"/>
      <c r="F8" s="115"/>
      <c r="G8" s="115"/>
      <c r="H8" s="115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  <c r="H1" s="21"/>
    </row>
    <row r="2" spans="1:8" x14ac:dyDescent="0.25">
      <c r="A2" s="113" t="s">
        <v>44</v>
      </c>
      <c r="B2" s="113"/>
      <c r="C2" s="118"/>
      <c r="D2" s="118"/>
      <c r="E2" s="118"/>
      <c r="F2" s="118"/>
      <c r="G2" s="118"/>
      <c r="H2" s="21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3" t="s">
        <v>29</v>
      </c>
      <c r="B4" s="113"/>
      <c r="C4" s="118"/>
      <c r="D4" s="118"/>
      <c r="E4" s="118"/>
      <c r="F4" s="118"/>
      <c r="G4" s="118"/>
      <c r="H4" s="21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  <c r="H5" s="21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21.75" customHeight="1" x14ac:dyDescent="0.25">
      <c r="A7" s="23"/>
      <c r="B7" s="23"/>
      <c r="C7" s="115" t="s">
        <v>55</v>
      </c>
      <c r="D7" s="115"/>
      <c r="E7" s="115"/>
      <c r="F7" s="115"/>
      <c r="G7" s="42"/>
      <c r="H7" s="42"/>
    </row>
    <row r="8" spans="1:8" ht="18.75" customHeight="1" x14ac:dyDescent="0.25">
      <c r="C8" s="115"/>
      <c r="D8" s="115"/>
      <c r="E8" s="115"/>
      <c r="F8" s="115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</row>
    <row r="2" spans="1:8" x14ac:dyDescent="0.25">
      <c r="A2" s="113" t="s">
        <v>44</v>
      </c>
      <c r="B2" s="113"/>
      <c r="C2" s="118"/>
      <c r="D2" s="118"/>
      <c r="E2" s="118"/>
      <c r="F2" s="118"/>
      <c r="G2" s="118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3" t="s">
        <v>29</v>
      </c>
      <c r="B4" s="113"/>
      <c r="C4" s="118"/>
      <c r="D4" s="118"/>
      <c r="E4" s="118"/>
      <c r="F4" s="118"/>
      <c r="G4" s="118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6.5" customHeight="1" x14ac:dyDescent="0.25">
      <c r="A7" s="23"/>
      <c r="B7" s="23"/>
      <c r="C7" s="114" t="s">
        <v>55</v>
      </c>
      <c r="D7" s="114"/>
      <c r="E7" s="114"/>
      <c r="F7" s="114"/>
      <c r="G7" s="114"/>
      <c r="H7" s="42"/>
    </row>
    <row r="8" spans="1:8" ht="18.75" customHeight="1" x14ac:dyDescent="0.25">
      <c r="C8" s="115"/>
      <c r="D8" s="115"/>
      <c r="E8" s="115"/>
      <c r="F8" s="115"/>
      <c r="G8" s="115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</row>
    <row r="2" spans="1:8" x14ac:dyDescent="0.25">
      <c r="A2" s="113" t="s">
        <v>44</v>
      </c>
      <c r="B2" s="113"/>
      <c r="C2" s="118"/>
      <c r="D2" s="118"/>
      <c r="E2" s="118"/>
      <c r="F2" s="118"/>
      <c r="G2" s="118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3" t="s">
        <v>29</v>
      </c>
      <c r="B4" s="113"/>
      <c r="C4" s="118"/>
      <c r="D4" s="118"/>
      <c r="E4" s="118"/>
      <c r="F4" s="118"/>
      <c r="G4" s="118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6.5" customHeight="1" x14ac:dyDescent="0.25">
      <c r="A7" s="23"/>
      <c r="B7" s="23"/>
      <c r="C7" s="114" t="s">
        <v>55</v>
      </c>
      <c r="D7" s="114"/>
      <c r="E7" s="114"/>
      <c r="F7" s="114"/>
      <c r="G7" s="114"/>
      <c r="H7" s="42"/>
    </row>
    <row r="8" spans="1:8" ht="15" customHeight="1" x14ac:dyDescent="0.25">
      <c r="C8" s="115"/>
      <c r="D8" s="115"/>
      <c r="E8" s="115"/>
      <c r="F8" s="115"/>
      <c r="G8" s="115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13" t="s">
        <v>28</v>
      </c>
      <c r="B1" s="113"/>
      <c r="C1" s="117" t="str">
        <f>IF('Datos Generales'!I11="","",'Datos Generales'!I11)</f>
        <v>Imprenta Nacional</v>
      </c>
      <c r="D1" s="117"/>
      <c r="E1" s="117"/>
      <c r="F1" s="117"/>
      <c r="G1" s="117"/>
    </row>
    <row r="2" spans="1:8" x14ac:dyDescent="0.25">
      <c r="A2" s="113" t="s">
        <v>44</v>
      </c>
      <c r="B2" s="113"/>
      <c r="C2" s="117"/>
      <c r="D2" s="117"/>
      <c r="E2" s="117"/>
      <c r="F2" s="117"/>
      <c r="G2" s="117"/>
    </row>
    <row r="3" spans="1:8" x14ac:dyDescent="0.25">
      <c r="A3" s="113" t="s">
        <v>45</v>
      </c>
      <c r="B3" s="113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3" t="s">
        <v>29</v>
      </c>
      <c r="B4" s="113"/>
      <c r="C4" s="120"/>
      <c r="D4" s="120"/>
      <c r="E4" s="120"/>
      <c r="F4" s="120"/>
      <c r="G4" s="120"/>
    </row>
    <row r="5" spans="1:8" x14ac:dyDescent="0.25">
      <c r="A5" s="113" t="s">
        <v>30</v>
      </c>
      <c r="B5" s="113"/>
      <c r="C5" s="118"/>
      <c r="D5" s="118"/>
      <c r="E5" s="118"/>
      <c r="F5" s="118"/>
      <c r="G5" s="118"/>
    </row>
    <row r="6" spans="1:8" x14ac:dyDescent="0.25">
      <c r="A6" s="113" t="s">
        <v>54</v>
      </c>
      <c r="B6" s="113"/>
      <c r="C6" s="118"/>
      <c r="D6" s="118"/>
      <c r="E6" s="118"/>
      <c r="F6" s="118"/>
      <c r="G6" s="118"/>
      <c r="H6" s="21"/>
    </row>
    <row r="7" spans="1:8" ht="16.5" customHeight="1" x14ac:dyDescent="0.25">
      <c r="A7" s="23"/>
      <c r="B7" s="23"/>
      <c r="C7" s="114" t="s">
        <v>55</v>
      </c>
      <c r="D7" s="114"/>
      <c r="E7" s="114"/>
      <c r="F7" s="114"/>
      <c r="G7" s="114"/>
      <c r="H7" s="42"/>
    </row>
    <row r="8" spans="1:8" ht="15.75" customHeight="1" x14ac:dyDescent="0.25">
      <c r="C8" s="115"/>
      <c r="D8" s="115"/>
      <c r="E8" s="115"/>
      <c r="F8" s="115"/>
      <c r="G8" s="115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CE8E7A-9EBA-4D55-B8DC-482F13EF5CCF}"/>
</file>

<file path=customXml/itemProps2.xml><?xml version="1.0" encoding="utf-8"?>
<ds:datastoreItem xmlns:ds="http://schemas.openxmlformats.org/officeDocument/2006/customXml" ds:itemID="{FA6089C9-B1A1-4740-B424-6A4B47F49C9F}"/>
</file>

<file path=customXml/itemProps3.xml><?xml version="1.0" encoding="utf-8"?>
<ds:datastoreItem xmlns:ds="http://schemas.openxmlformats.org/officeDocument/2006/customXml" ds:itemID="{AFE67BBE-C8C2-471A-8EA7-6787D559D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2018-10-19T19:15:26Z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